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 tabRatio="711"/>
  </bookViews>
  <sheets>
    <sheet name="SQRT" sheetId="1" r:id="rId1"/>
    <sheet name="Absolute Value" sheetId="2" r:id="rId2"/>
    <sheet name="INT &amp; TRUNC" sheetId="5" r:id="rId3"/>
    <sheet name="Rounding" sheetId="3" r:id="rId4"/>
    <sheet name="Round Up &amp; Down" sheetId="4" r:id="rId5"/>
    <sheet name="Odd &amp; Even" sheetId="8" r:id="rId6"/>
    <sheet name="More Rounding" sheetId="9" r:id="rId7"/>
    <sheet name="Product" sheetId="11" r:id="rId8"/>
    <sheet name="Sum" sheetId="13" r:id="rId9"/>
  </sheets>
  <externalReferences>
    <externalReference r:id="rId10"/>
  </externalReferences>
  <definedNames>
    <definedName name="Months">[1]LookupTable!$A$2:$B$13</definedName>
  </definedNames>
  <calcPr calcId="125725"/>
</workbook>
</file>

<file path=xl/calcChain.xml><?xml version="1.0" encoding="utf-8"?>
<calcChain xmlns="http://schemas.openxmlformats.org/spreadsheetml/2006/main">
  <c r="I110" i="13"/>
  <c r="E110"/>
  <c r="F110" s="1"/>
  <c r="I109"/>
  <c r="E109"/>
  <c r="F109" s="1"/>
  <c r="I108"/>
  <c r="E108"/>
  <c r="F108" s="1"/>
  <c r="I107"/>
  <c r="E107"/>
  <c r="F107" s="1"/>
  <c r="I106"/>
  <c r="E106"/>
  <c r="F106" s="1"/>
  <c r="I105"/>
  <c r="E105"/>
  <c r="F105" s="1"/>
  <c r="I104"/>
  <c r="E104"/>
  <c r="F104" s="1"/>
  <c r="I103"/>
  <c r="F103"/>
  <c r="E103"/>
  <c r="I102"/>
  <c r="E102"/>
  <c r="F102" s="1"/>
  <c r="I101"/>
  <c r="E101"/>
  <c r="F101" s="1"/>
  <c r="I100"/>
  <c r="E100"/>
  <c r="F100" s="1"/>
  <c r="I99"/>
  <c r="E99"/>
  <c r="F99" s="1"/>
  <c r="I98"/>
  <c r="E98"/>
  <c r="F98" s="1"/>
  <c r="I97"/>
  <c r="E97"/>
  <c r="F97" s="1"/>
  <c r="I96"/>
  <c r="E96"/>
  <c r="F96" s="1"/>
  <c r="I95"/>
  <c r="E95"/>
  <c r="F95" s="1"/>
  <c r="I94"/>
  <c r="E94"/>
  <c r="F94" s="1"/>
  <c r="I93"/>
  <c r="E93"/>
  <c r="F93" s="1"/>
  <c r="I92"/>
  <c r="E92"/>
  <c r="F92" s="1"/>
  <c r="I91"/>
  <c r="E91"/>
  <c r="F91" s="1"/>
  <c r="I90"/>
  <c r="E90"/>
  <c r="F90" s="1"/>
  <c r="I89"/>
  <c r="E89"/>
  <c r="F89" s="1"/>
  <c r="I88"/>
  <c r="E88"/>
  <c r="F88" s="1"/>
  <c r="I87"/>
  <c r="F87"/>
  <c r="E87"/>
  <c r="I86"/>
  <c r="E86"/>
  <c r="F86" s="1"/>
  <c r="I85"/>
  <c r="E85"/>
  <c r="F85" s="1"/>
  <c r="I84"/>
  <c r="E84"/>
  <c r="F84" s="1"/>
  <c r="I83"/>
  <c r="E83"/>
  <c r="F83" s="1"/>
  <c r="I82"/>
  <c r="E82"/>
  <c r="F82" s="1"/>
  <c r="I81"/>
  <c r="E81"/>
  <c r="F81" s="1"/>
  <c r="I80"/>
  <c r="E80"/>
  <c r="F80" s="1"/>
  <c r="I79"/>
  <c r="E79"/>
  <c r="F79" s="1"/>
  <c r="I78"/>
  <c r="E78"/>
  <c r="F78" s="1"/>
  <c r="I77"/>
  <c r="E77"/>
  <c r="F77" s="1"/>
  <c r="I76"/>
  <c r="E76"/>
  <c r="F76" s="1"/>
  <c r="I75"/>
  <c r="E75"/>
  <c r="F75" s="1"/>
  <c r="I74"/>
  <c r="E74"/>
  <c r="F74" s="1"/>
  <c r="I73"/>
  <c r="E73"/>
  <c r="F73" s="1"/>
  <c r="I72"/>
  <c r="E72"/>
  <c r="F72" s="1"/>
  <c r="I71"/>
  <c r="F71"/>
  <c r="E71"/>
  <c r="I70"/>
  <c r="E70"/>
  <c r="F70" s="1"/>
  <c r="I69"/>
  <c r="E69"/>
  <c r="F69" s="1"/>
  <c r="I68"/>
  <c r="E68"/>
  <c r="F68" s="1"/>
  <c r="I67"/>
  <c r="E67"/>
  <c r="F67" s="1"/>
  <c r="I66"/>
  <c r="E66"/>
  <c r="F66" s="1"/>
  <c r="I65"/>
  <c r="E65"/>
  <c r="F65" s="1"/>
  <c r="I64"/>
  <c r="E64"/>
  <c r="F64" s="1"/>
  <c r="I63"/>
  <c r="E63"/>
  <c r="F63" s="1"/>
  <c r="I62"/>
  <c r="E62"/>
  <c r="F62" s="1"/>
  <c r="I61"/>
  <c r="E61"/>
  <c r="F61" s="1"/>
  <c r="I60"/>
  <c r="E60"/>
  <c r="F60" s="1"/>
  <c r="I59"/>
  <c r="E59"/>
  <c r="F59" s="1"/>
  <c r="I58"/>
  <c r="E58"/>
  <c r="F58" s="1"/>
  <c r="I57"/>
  <c r="E57"/>
  <c r="F57" s="1"/>
  <c r="I56"/>
  <c r="E56"/>
  <c r="F56" s="1"/>
  <c r="I55"/>
  <c r="F55"/>
  <c r="E55"/>
  <c r="I54"/>
  <c r="E54"/>
  <c r="F54" s="1"/>
  <c r="I53"/>
  <c r="E53"/>
  <c r="F53" s="1"/>
  <c r="I52"/>
  <c r="E52"/>
  <c r="F52" s="1"/>
  <c r="I51"/>
  <c r="E51"/>
  <c r="F51" s="1"/>
  <c r="I50"/>
  <c r="E50"/>
  <c r="F50" s="1"/>
  <c r="I49"/>
  <c r="E49"/>
  <c r="F49" s="1"/>
  <c r="I48"/>
  <c r="E48"/>
  <c r="F48" s="1"/>
  <c r="I47"/>
  <c r="E47"/>
  <c r="F47" s="1"/>
  <c r="I46"/>
  <c r="E46"/>
  <c r="F46" s="1"/>
  <c r="I45"/>
  <c r="E45"/>
  <c r="F45" s="1"/>
  <c r="I44"/>
  <c r="E44"/>
  <c r="F44" s="1"/>
  <c r="I43"/>
  <c r="E43"/>
  <c r="F43" s="1"/>
  <c r="I42"/>
  <c r="E42"/>
  <c r="F42" s="1"/>
  <c r="I41"/>
  <c r="E41"/>
  <c r="F41" s="1"/>
  <c r="I40"/>
  <c r="E40"/>
  <c r="F40" s="1"/>
  <c r="I39"/>
  <c r="E39"/>
  <c r="F39" s="1"/>
  <c r="I38"/>
  <c r="E38"/>
  <c r="F38" s="1"/>
  <c r="I37"/>
  <c r="E37"/>
  <c r="F37" s="1"/>
  <c r="I36"/>
  <c r="E36"/>
  <c r="F36" s="1"/>
  <c r="I35"/>
  <c r="E35"/>
  <c r="F35" s="1"/>
  <c r="I34"/>
  <c r="E34"/>
  <c r="F34" s="1"/>
  <c r="I33"/>
  <c r="E33"/>
  <c r="F33" s="1"/>
  <c r="I32"/>
  <c r="E32"/>
  <c r="F32" s="1"/>
  <c r="I31"/>
  <c r="E31"/>
  <c r="F31" s="1"/>
  <c r="I30"/>
  <c r="E30"/>
  <c r="F30" s="1"/>
  <c r="I29"/>
  <c r="E29"/>
  <c r="F29" s="1"/>
  <c r="I28"/>
  <c r="E28"/>
  <c r="F28" s="1"/>
  <c r="I27"/>
  <c r="E27"/>
  <c r="F27" s="1"/>
  <c r="I26"/>
  <c r="E26"/>
  <c r="F26" s="1"/>
  <c r="I25"/>
  <c r="E25"/>
  <c r="F25" s="1"/>
  <c r="I24"/>
  <c r="E24"/>
  <c r="F24" s="1"/>
  <c r="I23"/>
  <c r="F23"/>
  <c r="E23"/>
  <c r="I22"/>
  <c r="E22"/>
  <c r="F22" s="1"/>
  <c r="I21"/>
  <c r="E21"/>
  <c r="F21" s="1"/>
  <c r="I20"/>
  <c r="E20"/>
  <c r="F20" s="1"/>
  <c r="I19"/>
  <c r="E19"/>
  <c r="F19" s="1"/>
  <c r="I18"/>
  <c r="E18"/>
  <c r="F18" s="1"/>
  <c r="I17"/>
  <c r="E17"/>
  <c r="F17" s="1"/>
  <c r="I16"/>
  <c r="E16"/>
  <c r="F16" s="1"/>
  <c r="I15"/>
  <c r="E15"/>
  <c r="F15" s="1"/>
  <c r="I14"/>
  <c r="E14"/>
  <c r="F14" s="1"/>
  <c r="I13"/>
  <c r="E13"/>
  <c r="F13" s="1"/>
  <c r="I12"/>
  <c r="E12"/>
  <c r="F12" s="1"/>
  <c r="I11"/>
  <c r="E11"/>
  <c r="F11" s="1"/>
  <c r="I10"/>
  <c r="E10"/>
  <c r="F10" s="1"/>
  <c r="I9"/>
  <c r="E9"/>
  <c r="F9" s="1"/>
  <c r="D5" i="9"/>
  <c r="D6"/>
  <c r="D7"/>
  <c r="D8"/>
  <c r="D9"/>
  <c r="D10"/>
  <c r="D11"/>
  <c r="D12"/>
  <c r="D13"/>
  <c r="D14"/>
  <c r="D15"/>
  <c r="D16"/>
  <c r="D17"/>
  <c r="D18"/>
  <c r="D19"/>
  <c r="D20"/>
  <c r="D21"/>
  <c r="D22"/>
  <c r="D23"/>
  <c r="D4"/>
  <c r="E7" i="11"/>
  <c r="E8"/>
  <c r="E9"/>
  <c r="E6"/>
  <c r="E7" i="4"/>
  <c r="G7" s="1"/>
  <c r="E11"/>
  <c r="G11" s="1"/>
  <c r="D4" i="1"/>
  <c r="C11" i="4"/>
  <c r="D11" s="1"/>
  <c r="D10"/>
  <c r="C10"/>
  <c r="C9"/>
  <c r="D9" s="1"/>
  <c r="C8"/>
  <c r="C7"/>
  <c r="D7" s="1"/>
  <c r="D6"/>
  <c r="C6"/>
  <c r="C5"/>
  <c r="D5" s="1"/>
  <c r="F13" i="3"/>
  <c r="E12"/>
  <c r="D12"/>
  <c r="E11"/>
  <c r="D11"/>
  <c r="E10"/>
  <c r="D10"/>
  <c r="E9"/>
  <c r="E13" s="1"/>
  <c r="D9"/>
  <c r="D13" s="1"/>
  <c r="B14" i="2"/>
  <c r="B9"/>
  <c r="D10" i="1"/>
  <c r="F6"/>
  <c r="E9" i="4" l="1"/>
  <c r="G9" s="1"/>
  <c r="E4" i="9"/>
  <c r="F4" s="1"/>
  <c r="E22"/>
  <c r="F22" s="1"/>
  <c r="E20"/>
  <c r="F20" s="1"/>
  <c r="E18"/>
  <c r="F18" s="1"/>
  <c r="E16"/>
  <c r="F16" s="1"/>
  <c r="E14"/>
  <c r="F14" s="1"/>
  <c r="E12"/>
  <c r="F12" s="1"/>
  <c r="E10"/>
  <c r="F10" s="1"/>
  <c r="E8"/>
  <c r="F8" s="1"/>
  <c r="E6"/>
  <c r="F6" s="1"/>
  <c r="F6" i="4"/>
  <c r="D8"/>
  <c r="F8" s="1"/>
  <c r="F10"/>
  <c r="E5"/>
  <c r="G5" s="1"/>
  <c r="E10"/>
  <c r="G10" s="1"/>
  <c r="E8"/>
  <c r="G8" s="1"/>
  <c r="E6"/>
  <c r="G6" s="1"/>
  <c r="E23" i="9"/>
  <c r="F23" s="1"/>
  <c r="E21"/>
  <c r="F21" s="1"/>
  <c r="E19"/>
  <c r="F19" s="1"/>
  <c r="E17"/>
  <c r="F17" s="1"/>
  <c r="E15"/>
  <c r="F15" s="1"/>
  <c r="E13"/>
  <c r="F13" s="1"/>
  <c r="E11"/>
  <c r="F11" s="1"/>
  <c r="E9"/>
  <c r="F9" s="1"/>
  <c r="E7"/>
  <c r="F7" s="1"/>
  <c r="E5"/>
  <c r="F5" s="1"/>
  <c r="F5" i="4"/>
  <c r="F7"/>
  <c r="F9"/>
  <c r="F11"/>
</calcChain>
</file>

<file path=xl/sharedStrings.xml><?xml version="1.0" encoding="utf-8"?>
<sst xmlns="http://schemas.openxmlformats.org/spreadsheetml/2006/main" count="624" uniqueCount="268">
  <si>
    <t>Side</t>
  </si>
  <si>
    <t>Length</t>
  </si>
  <si>
    <t>B</t>
  </si>
  <si>
    <t>C</t>
  </si>
  <si>
    <t>A</t>
  </si>
  <si>
    <t>Alpheius Global Enterprises</t>
  </si>
  <si>
    <t>Staff Shop</t>
  </si>
  <si>
    <t>Bank Balance</t>
  </si>
  <si>
    <t>Opening Balance</t>
  </si>
  <si>
    <t>Plus receipts</t>
  </si>
  <si>
    <t>Less expenditure</t>
  </si>
  <si>
    <t>BALANCE</t>
  </si>
  <si>
    <t>Balance as per bank</t>
  </si>
  <si>
    <t>Add unshown deposits</t>
  </si>
  <si>
    <t>Less unpresented cheques</t>
  </si>
  <si>
    <t>Interest Payable</t>
  </si>
  <si>
    <t>Absolute Value</t>
  </si>
  <si>
    <t>Staff Superannuation</t>
  </si>
  <si>
    <t>Superannuation Rate:</t>
  </si>
  <si>
    <t>Employee</t>
  </si>
  <si>
    <t>Calculations</t>
  </si>
  <si>
    <t>First Name</t>
  </si>
  <si>
    <t>Surname</t>
  </si>
  <si>
    <t>Salary</t>
  </si>
  <si>
    <t>Unformatted</t>
  </si>
  <si>
    <t>2 Decimals</t>
  </si>
  <si>
    <t>Rounded</t>
  </si>
  <si>
    <t>Peter</t>
  </si>
  <si>
    <t>Reynolds</t>
  </si>
  <si>
    <t>Helen</t>
  </si>
  <si>
    <t>Kai</t>
  </si>
  <si>
    <t>Norris</t>
  </si>
  <si>
    <t>Maunga</t>
  </si>
  <si>
    <t>Marty</t>
  </si>
  <si>
    <t>Zimmstein</t>
  </si>
  <si>
    <t>Staff Shop Pricelist</t>
  </si>
  <si>
    <t>Communications</t>
  </si>
  <si>
    <t>Net Price</t>
  </si>
  <si>
    <t>Staff
Discount</t>
  </si>
  <si>
    <t>GST</t>
  </si>
  <si>
    <t>World Communicator 223</t>
  </si>
  <si>
    <t>Planet Tamer 34e</t>
  </si>
  <si>
    <t>Master Communicator 10+</t>
  </si>
  <si>
    <t>Global Roamer 514</t>
  </si>
  <si>
    <t>Global Roamer 515</t>
  </si>
  <si>
    <t>Global Roamer 516</t>
  </si>
  <si>
    <t>Global Roamer 517</t>
  </si>
  <si>
    <t>Value</t>
  </si>
  <si>
    <t>INT</t>
  </si>
  <si>
    <t>TRUNC</t>
  </si>
  <si>
    <t>GST (up)</t>
  </si>
  <si>
    <t>GST (down)</t>
  </si>
  <si>
    <t>Staff
Price (up)</t>
  </si>
  <si>
    <t>Staff
Price (down)</t>
  </si>
  <si>
    <t>ODD</t>
  </si>
  <si>
    <t>EVEN</t>
  </si>
  <si>
    <t>Staff Hours</t>
  </si>
  <si>
    <t>Days per week</t>
  </si>
  <si>
    <t>Hours per day</t>
  </si>
  <si>
    <t>Weeks holiday</t>
  </si>
  <si>
    <t>Weeks worked</t>
  </si>
  <si>
    <t>Annual Hours</t>
  </si>
  <si>
    <t>John</t>
  </si>
  <si>
    <t>Peter Reynolds</t>
  </si>
  <si>
    <t>Helen Kai</t>
  </si>
  <si>
    <t>Norris Maunga</t>
  </si>
  <si>
    <t>Marty Zimmstein</t>
  </si>
  <si>
    <t>Orders</t>
  </si>
  <si>
    <t>Unit Price</t>
  </si>
  <si>
    <t>Quantity 
Ordered</t>
  </si>
  <si>
    <t>Total Cost</t>
  </si>
  <si>
    <t>Invoiced
Amount</t>
  </si>
  <si>
    <t>Cost</t>
  </si>
  <si>
    <t>Membership Renewals</t>
  </si>
  <si>
    <t>No</t>
  </si>
  <si>
    <t>Last Name</t>
  </si>
  <si>
    <t>Joined</t>
  </si>
  <si>
    <t>Years</t>
  </si>
  <si>
    <t>Suburb</t>
  </si>
  <si>
    <t>Type</t>
  </si>
  <si>
    <t>Annual Fee</t>
  </si>
  <si>
    <t>Roger</t>
  </si>
  <si>
    <t>Wilson</t>
  </si>
  <si>
    <t>Gold</t>
  </si>
  <si>
    <t>Mary</t>
  </si>
  <si>
    <t>Driscoll</t>
  </si>
  <si>
    <t>South Melbourne</t>
  </si>
  <si>
    <t>Theatre</t>
  </si>
  <si>
    <t>Kate</t>
  </si>
  <si>
    <t>Fu</t>
  </si>
  <si>
    <t>Bentleigh</t>
  </si>
  <si>
    <t>Silver</t>
  </si>
  <si>
    <t>Julie</t>
  </si>
  <si>
    <t>Gregory</t>
  </si>
  <si>
    <t>Junior</t>
  </si>
  <si>
    <t>Harrison</t>
  </si>
  <si>
    <t>Traralgon</t>
  </si>
  <si>
    <t>Harold</t>
  </si>
  <si>
    <t>Lowe</t>
  </si>
  <si>
    <t>Sunshine</t>
  </si>
  <si>
    <t>Oscar</t>
  </si>
  <si>
    <t>Renn</t>
  </si>
  <si>
    <t>Melinda</t>
  </si>
  <si>
    <t>Wrill</t>
  </si>
  <si>
    <t>Fred</t>
  </si>
  <si>
    <t>Jackson</t>
  </si>
  <si>
    <t>Life</t>
  </si>
  <si>
    <t>Lewis</t>
  </si>
  <si>
    <t>Katherine</t>
  </si>
  <si>
    <t>Smith</t>
  </si>
  <si>
    <t>June</t>
  </si>
  <si>
    <t>Gregson</t>
  </si>
  <si>
    <t>Heidelberg Heights</t>
  </si>
  <si>
    <t>Auguste</t>
  </si>
  <si>
    <t>Smythe</t>
  </si>
  <si>
    <t>Ivanhoe</t>
  </si>
  <si>
    <t>Harry</t>
  </si>
  <si>
    <t>Jones</t>
  </si>
  <si>
    <t>Denis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</si>
  <si>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</si>
  <si>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</si>
  <si>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</si>
  <si>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</si>
  <si>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</si>
  <si>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</si>
  <si>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</si>
  <si>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</si>
  <si>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</si>
  <si>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Watsonia</t>
  </si>
  <si>
    <t>Pollard</t>
  </si>
  <si>
    <t>Bernard</t>
  </si>
  <si>
    <t>Olinda</t>
  </si>
  <si>
    <t>Brenda</t>
  </si>
  <si>
    <t>Fredericks</t>
  </si>
  <si>
    <t>Jim</t>
  </si>
  <si>
    <t>Jennifer</t>
  </si>
  <si>
    <t>George</t>
  </si>
  <si>
    <t>Mildura</t>
  </si>
  <si>
    <t>Barry</t>
  </si>
  <si>
    <t>Peters</t>
  </si>
  <si>
    <t>Jill</t>
  </si>
  <si>
    <t>Williams</t>
  </si>
  <si>
    <t>Adelaide</t>
  </si>
  <si>
    <t>Lux</t>
  </si>
  <si>
    <t>Greg</t>
  </si>
  <si>
    <t>Tantra</t>
  </si>
  <si>
    <t>Watson</t>
  </si>
  <si>
    <t>Susan</t>
  </si>
  <si>
    <t>Quill</t>
  </si>
  <si>
    <t>Reservoir</t>
  </si>
  <si>
    <t>Denise</t>
  </si>
  <si>
    <t>Adams</t>
  </si>
  <si>
    <t>Samson</t>
  </si>
  <si>
    <t>Kim</t>
  </si>
  <si>
    <t>Canterbury</t>
  </si>
  <si>
    <t>Vernon</t>
  </si>
  <si>
    <t>Charles</t>
  </si>
  <si>
    <t>Peterson</t>
  </si>
  <si>
    <t>William</t>
  </si>
  <si>
    <t>Bunson</t>
  </si>
  <si>
    <t>Quentin</t>
  </si>
  <si>
    <t>Xavier</t>
  </si>
  <si>
    <t>Zollan</t>
  </si>
  <si>
    <t>Stephen</t>
  </si>
  <si>
    <t>Timothy</t>
  </si>
  <si>
    <t>Kris</t>
  </si>
  <si>
    <t>Aranson</t>
  </si>
  <si>
    <t>Laurence</t>
  </si>
  <si>
    <t>Freeman</t>
  </si>
  <si>
    <t>Dennis</t>
  </si>
  <si>
    <t>Georges</t>
  </si>
  <si>
    <t>Fitzroy</t>
  </si>
  <si>
    <t>Yolande</t>
  </si>
  <si>
    <t>Branson</t>
  </si>
  <si>
    <t>Bernie</t>
  </si>
  <si>
    <t>David</t>
  </si>
  <si>
    <t>Xu</t>
  </si>
  <si>
    <t>James</t>
  </si>
  <si>
    <t>Terry</t>
  </si>
  <si>
    <t>Youll</t>
  </si>
  <si>
    <t>Ulyses</t>
  </si>
  <si>
    <t>Henry</t>
  </si>
  <si>
    <t>Yu</t>
  </si>
  <si>
    <t>Krik</t>
  </si>
  <si>
    <t>Long</t>
  </si>
  <si>
    <t>Harrold</t>
  </si>
  <si>
    <t>Francis</t>
  </si>
  <si>
    <t>Rex</t>
  </si>
  <si>
    <t>Denisson</t>
  </si>
  <si>
    <t>Thomas</t>
  </si>
  <si>
    <t>Essendon</t>
  </si>
  <si>
    <t>Tom</t>
  </si>
  <si>
    <t>Will</t>
  </si>
  <si>
    <t>Drewall</t>
  </si>
  <si>
    <t>Yendy</t>
  </si>
  <si>
    <t>Cathy</t>
  </si>
  <si>
    <t>Victor</t>
  </si>
  <si>
    <t>Jenkins</t>
  </si>
  <si>
    <t>Victor Harbour</t>
  </si>
  <si>
    <t>January</t>
  </si>
  <si>
    <t>February</t>
  </si>
  <si>
    <t>Months</t>
  </si>
  <si>
    <t>Due</t>
  </si>
  <si>
    <t>March</t>
  </si>
  <si>
    <t>April</t>
  </si>
  <si>
    <t>May</t>
  </si>
  <si>
    <t>July</t>
  </si>
  <si>
    <t>August</t>
  </si>
  <si>
    <t>September</t>
  </si>
  <si>
    <t>October</t>
  </si>
  <si>
    <t>November</t>
  </si>
  <si>
    <t>December</t>
  </si>
  <si>
    <t>Julian</t>
  </si>
  <si>
    <t>Victoria</t>
  </si>
  <si>
    <t>Brewer</t>
  </si>
  <si>
    <t>Tracy</t>
  </si>
  <si>
    <t>Freer</t>
  </si>
  <si>
    <t>Margaret</t>
  </si>
  <si>
    <t>Anscombe</t>
  </si>
  <si>
    <t>Snedon</t>
  </si>
  <si>
    <t>Egbert</t>
  </si>
  <si>
    <t>Hullion</t>
  </si>
  <si>
    <t>Clarissal</t>
  </si>
  <si>
    <t>Michel</t>
  </si>
  <si>
    <t>Anguire</t>
  </si>
  <si>
    <t>Anatolie</t>
  </si>
  <si>
    <t>Trelor</t>
  </si>
  <si>
    <t>Murora</t>
  </si>
  <si>
    <t>Freneitca</t>
  </si>
  <si>
    <t>Little</t>
  </si>
  <si>
    <t>Grilla</t>
  </si>
  <si>
    <t>Bear</t>
  </si>
  <si>
    <t>Freida</t>
  </si>
  <si>
    <t>Max</t>
  </si>
  <si>
    <t>Snell</t>
  </si>
  <si>
    <t>Doug</t>
  </si>
  <si>
    <t>Davies</t>
  </si>
  <si>
    <t>Ascot</t>
  </si>
  <si>
    <t>Henly</t>
  </si>
  <si>
    <t>Nunoon</t>
  </si>
  <si>
    <t>Karla</t>
  </si>
  <si>
    <t>Amy</t>
  </si>
  <si>
    <t>Beard</t>
  </si>
  <si>
    <t>Vince</t>
  </si>
  <si>
    <t>Slich</t>
  </si>
  <si>
    <t>Norman</t>
  </si>
  <si>
    <t>Morris</t>
  </si>
  <si>
    <t>Martha</t>
  </si>
  <si>
    <t>Hall</t>
  </si>
  <si>
    <t>Chuck</t>
  </si>
  <si>
    <t>Lonegran</t>
  </si>
  <si>
    <t>Wan</t>
  </si>
  <si>
    <t>Ho</t>
  </si>
  <si>
    <t>Cuthbert</t>
  </si>
  <si>
    <t>Dulong</t>
  </si>
  <si>
    <t>Ary</t>
  </si>
  <si>
    <t>Jade</t>
  </si>
  <si>
    <t>Skye</t>
  </si>
  <si>
    <t>Fever</t>
  </si>
  <si>
    <t>Graham</t>
  </si>
  <si>
    <t>Erulia</t>
  </si>
  <si>
    <t>Georgiana</t>
  </si>
  <si>
    <t>Karen</t>
  </si>
  <si>
    <t>Lundren</t>
  </si>
  <si>
    <t>Alec</t>
  </si>
  <si>
    <t>Smart</t>
  </si>
  <si>
    <t>Bryce</t>
  </si>
  <si>
    <t>Kreman</t>
  </si>
</sst>
</file>

<file path=xl/styles.xml><?xml version="1.0" encoding="utf-8"?>
<styleSheet xmlns="http://schemas.openxmlformats.org/spreadsheetml/2006/main">
  <numFmts count="8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  <numFmt numFmtId="166" formatCode="&quot;$&quot;#,##0.00"/>
    <numFmt numFmtId="167" formatCode="0.0"/>
    <numFmt numFmtId="168" formatCode="d/m/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b/>
      <sz val="14"/>
      <color indexed="17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8" fontId="0" fillId="0" borderId="0" xfId="0" applyNumberFormat="1"/>
    <xf numFmtId="0" fontId="5" fillId="0" borderId="0" xfId="0" applyFont="1"/>
    <xf numFmtId="0" fontId="10" fillId="0" borderId="0" xfId="0" applyFont="1"/>
    <xf numFmtId="164" fontId="0" fillId="0" borderId="0" xfId="0" applyNumberFormat="1"/>
    <xf numFmtId="165" fontId="0" fillId="0" borderId="0" xfId="2" applyNumberFormat="1" applyFont="1"/>
    <xf numFmtId="2" fontId="0" fillId="0" borderId="0" xfId="0" applyNumberFormat="1"/>
    <xf numFmtId="0" fontId="0" fillId="0" borderId="4" xfId="0" applyBorder="1"/>
    <xf numFmtId="2" fontId="0" fillId="0" borderId="4" xfId="0" applyNumberForma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justify" wrapText="1"/>
    </xf>
    <xf numFmtId="0" fontId="5" fillId="0" borderId="0" xfId="0" applyFont="1" applyAlignment="1">
      <alignment horizontal="right" wrapText="1"/>
    </xf>
    <xf numFmtId="166" fontId="5" fillId="0" borderId="0" xfId="0" applyNumberFormat="1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NumberFormat="1"/>
    <xf numFmtId="0" fontId="11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166" fontId="0" fillId="0" borderId="0" xfId="0" applyNumberFormat="1"/>
    <xf numFmtId="166" fontId="1" fillId="0" borderId="0" xfId="2" applyNumberFormat="1" applyFont="1"/>
    <xf numFmtId="166" fontId="1" fillId="0" borderId="0" xfId="0" applyNumberFormat="1" applyFont="1"/>
    <xf numFmtId="166" fontId="12" fillId="0" borderId="0" xfId="2" applyNumberFormat="1" applyFont="1"/>
    <xf numFmtId="0" fontId="2" fillId="0" borderId="0" xfId="0" applyFont="1"/>
    <xf numFmtId="43" fontId="0" fillId="0" borderId="0" xfId="1" applyFont="1"/>
    <xf numFmtId="167" fontId="0" fillId="0" borderId="0" xfId="0" applyNumberFormat="1"/>
    <xf numFmtId="0" fontId="5" fillId="0" borderId="0" xfId="0" applyFont="1" applyAlignment="1">
      <alignment horizontal="right"/>
    </xf>
    <xf numFmtId="166" fontId="12" fillId="0" borderId="0" xfId="0" applyNumberFormat="1" applyFont="1"/>
    <xf numFmtId="0" fontId="12" fillId="0" borderId="0" xfId="0" applyFont="1"/>
    <xf numFmtId="168" fontId="5" fillId="0" borderId="0" xfId="0" applyNumberFormat="1" applyFont="1" applyAlignment="1">
      <alignment horizontal="right"/>
    </xf>
    <xf numFmtId="0" fontId="5" fillId="0" borderId="0" xfId="0" applyFont="1" applyAlignment="1"/>
    <xf numFmtId="168" fontId="0" fillId="0" borderId="0" xfId="0" applyNumberFormat="1"/>
    <xf numFmtId="1" fontId="0" fillId="0" borderId="0" xfId="0" applyNumberFormat="1" applyAlignment="1"/>
    <xf numFmtId="43" fontId="0" fillId="0" borderId="0" xfId="1" applyNumberFormat="1" applyFont="1"/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0" xfId="0" applyFont="1"/>
    <xf numFmtId="166" fontId="0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4</xdr:col>
      <xdr:colOff>600075</xdr:colOff>
      <xdr:row>9</xdr:row>
      <xdr:rowOff>0</xdr:rowOff>
    </xdr:to>
    <xdr:grpSp>
      <xdr:nvGrpSpPr>
        <xdr:cNvPr id="2" name="Group 9"/>
        <xdr:cNvGrpSpPr>
          <a:grpSpLocks/>
        </xdr:cNvGrpSpPr>
      </xdr:nvGrpSpPr>
      <xdr:grpSpPr bwMode="auto">
        <a:xfrm>
          <a:off x="1219200" y="381000"/>
          <a:ext cx="1819275" cy="1333500"/>
          <a:chOff x="63" y="67"/>
          <a:chExt cx="193" cy="119"/>
        </a:xfrm>
      </xdr:grpSpPr>
      <xdr:sp macro="" textlink="">
        <xdr:nvSpPr>
          <xdr:cNvPr id="3" name="Line 10"/>
          <xdr:cNvSpPr>
            <a:spLocks noChangeShapeType="1"/>
          </xdr:cNvSpPr>
        </xdr:nvSpPr>
        <xdr:spPr bwMode="auto">
          <a:xfrm>
            <a:off x="256" y="67"/>
            <a:ext cx="0" cy="119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11"/>
          <xdr:cNvSpPr>
            <a:spLocks noChangeShapeType="1"/>
          </xdr:cNvSpPr>
        </xdr:nvSpPr>
        <xdr:spPr bwMode="auto">
          <a:xfrm flipH="1">
            <a:off x="63" y="186"/>
            <a:ext cx="19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Line 12"/>
          <xdr:cNvSpPr>
            <a:spLocks noChangeShapeType="1"/>
          </xdr:cNvSpPr>
        </xdr:nvSpPr>
        <xdr:spPr bwMode="auto">
          <a:xfrm flipV="1">
            <a:off x="63" y="68"/>
            <a:ext cx="193" cy="118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oneCellAnchor>
    <xdr:from>
      <xdr:col>3</xdr:col>
      <xdr:colOff>485775</xdr:colOff>
      <xdr:row>7</xdr:row>
      <xdr:rowOff>85725</xdr:rowOff>
    </xdr:from>
    <xdr:ext cx="152400" cy="190500"/>
    <xdr:sp macro="" textlink="">
      <xdr:nvSpPr>
        <xdr:cNvPr id="6" name="Text Box 13"/>
        <xdr:cNvSpPr txBox="1">
          <a:spLocks noChangeArrowheads="1"/>
        </xdr:cNvSpPr>
      </xdr:nvSpPr>
      <xdr:spPr bwMode="auto">
        <a:xfrm>
          <a:off x="2314575" y="1219200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oneCellAnchor>
    <xdr:from>
      <xdr:col>4</xdr:col>
      <xdr:colOff>400050</xdr:colOff>
      <xdr:row>5</xdr:row>
      <xdr:rowOff>0</xdr:rowOff>
    </xdr:from>
    <xdr:ext cx="152400" cy="190500"/>
    <xdr:sp macro="" textlink="">
      <xdr:nvSpPr>
        <xdr:cNvPr id="7" name="Text Box 14"/>
        <xdr:cNvSpPr txBox="1">
          <a:spLocks noChangeArrowheads="1"/>
        </xdr:cNvSpPr>
      </xdr:nvSpPr>
      <xdr:spPr bwMode="auto">
        <a:xfrm>
          <a:off x="28384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C</a:t>
          </a:r>
        </a:p>
      </xdr:txBody>
    </xdr:sp>
    <xdr:clientData/>
  </xdr:oneCellAnchor>
  <xdr:oneCellAnchor>
    <xdr:from>
      <xdr:col>3</xdr:col>
      <xdr:colOff>476250</xdr:colOff>
      <xdr:row>5</xdr:row>
      <xdr:rowOff>0</xdr:rowOff>
    </xdr:from>
    <xdr:ext cx="152400" cy="190500"/>
    <xdr:sp macro="" textlink="">
      <xdr:nvSpPr>
        <xdr:cNvPr id="8" name="Text Box 15"/>
        <xdr:cNvSpPr txBox="1">
          <a:spLocks noChangeArrowheads="1"/>
        </xdr:cNvSpPr>
      </xdr:nvSpPr>
      <xdr:spPr bwMode="auto">
        <a:xfrm>
          <a:off x="2305050" y="809625"/>
          <a:ext cx="1524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AU" sz="900" b="1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%20in%20Progress/Microsoft%20Excel%202003/Exercise%20Files/S368%20Conditional_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 Sheet"/>
      <sheetName val="LookupTable"/>
    </sheetNames>
    <sheetDataSet>
      <sheetData sheetId="0" refreshError="1"/>
      <sheetData sheetId="1">
        <row r="2">
          <cell r="A2">
            <v>1</v>
          </cell>
          <cell r="B2" t="str">
            <v>January</v>
          </cell>
        </row>
        <row r="3">
          <cell r="A3">
            <v>2</v>
          </cell>
          <cell r="B3" t="str">
            <v>February</v>
          </cell>
        </row>
        <row r="4">
          <cell r="A4">
            <v>3</v>
          </cell>
          <cell r="B4" t="str">
            <v>March</v>
          </cell>
        </row>
        <row r="5">
          <cell r="A5">
            <v>4</v>
          </cell>
          <cell r="B5" t="str">
            <v>April</v>
          </cell>
        </row>
        <row r="6">
          <cell r="A6">
            <v>5</v>
          </cell>
          <cell r="B6" t="str">
            <v>May</v>
          </cell>
        </row>
        <row r="7">
          <cell r="A7">
            <v>6</v>
          </cell>
          <cell r="B7" t="str">
            <v>June</v>
          </cell>
        </row>
        <row r="8">
          <cell r="A8">
            <v>7</v>
          </cell>
          <cell r="B8" t="str">
            <v>July</v>
          </cell>
        </row>
        <row r="9">
          <cell r="A9">
            <v>8</v>
          </cell>
          <cell r="B9" t="str">
            <v>August</v>
          </cell>
        </row>
        <row r="10">
          <cell r="A10">
            <v>9</v>
          </cell>
          <cell r="B10" t="str">
            <v>September</v>
          </cell>
        </row>
        <row r="11">
          <cell r="A11">
            <v>10</v>
          </cell>
          <cell r="B11" t="str">
            <v>October</v>
          </cell>
        </row>
        <row r="12">
          <cell r="A12">
            <v>11</v>
          </cell>
          <cell r="B12" t="str">
            <v>November</v>
          </cell>
        </row>
        <row r="13">
          <cell r="A13">
            <v>12</v>
          </cell>
          <cell r="B13" t="str">
            <v>December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0"/>
  <sheetViews>
    <sheetView tabSelected="1" workbookViewId="0">
      <selection activeCell="B8" sqref="B8"/>
    </sheetView>
  </sheetViews>
  <sheetFormatPr defaultRowHeight="15"/>
  <sheetData>
    <row r="3" spans="1:6">
      <c r="A3" s="1" t="s">
        <v>0</v>
      </c>
      <c r="B3" s="2" t="s">
        <v>1</v>
      </c>
    </row>
    <row r="4" spans="1:6">
      <c r="A4" s="3"/>
      <c r="D4">
        <f>B8</f>
        <v>0</v>
      </c>
    </row>
    <row r="5" spans="1:6">
      <c r="A5" s="3" t="s">
        <v>2</v>
      </c>
    </row>
    <row r="6" spans="1:6">
      <c r="A6" s="3" t="s">
        <v>3</v>
      </c>
      <c r="F6">
        <f>B6</f>
        <v>0</v>
      </c>
    </row>
    <row r="7" spans="1:6">
      <c r="A7" s="3"/>
    </row>
    <row r="8" spans="1:6">
      <c r="A8" s="3" t="s">
        <v>4</v>
      </c>
    </row>
    <row r="10" spans="1:6">
      <c r="D10">
        <f>B5</f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A3" sqref="A3"/>
    </sheetView>
  </sheetViews>
  <sheetFormatPr defaultRowHeight="15"/>
  <cols>
    <col min="1" max="1" width="26" customWidth="1"/>
    <col min="2" max="2" width="14.7109375" customWidth="1"/>
  </cols>
  <sheetData>
    <row r="1" spans="1:2" ht="18">
      <c r="A1" s="4" t="s">
        <v>5</v>
      </c>
    </row>
    <row r="2" spans="1:2" ht="15.75">
      <c r="A2" s="5" t="s">
        <v>6</v>
      </c>
    </row>
    <row r="4" spans="1:2" ht="15.75">
      <c r="A4" s="6" t="s">
        <v>7</v>
      </c>
    </row>
    <row r="6" spans="1:2">
      <c r="A6" s="7" t="s">
        <v>8</v>
      </c>
      <c r="B6" s="8">
        <v>529.61</v>
      </c>
    </row>
    <row r="7" spans="1:2">
      <c r="A7" s="7" t="s">
        <v>9</v>
      </c>
      <c r="B7" s="8">
        <v>4750</v>
      </c>
    </row>
    <row r="8" spans="1:2">
      <c r="A8" s="7" t="s">
        <v>10</v>
      </c>
      <c r="B8" s="8">
        <v>5689.97</v>
      </c>
    </row>
    <row r="9" spans="1:2">
      <c r="A9" s="9" t="s">
        <v>11</v>
      </c>
      <c r="B9" s="8">
        <f>B6+B7-B8</f>
        <v>-410.36000000000058</v>
      </c>
    </row>
    <row r="10" spans="1:2">
      <c r="B10" s="8"/>
    </row>
    <row r="11" spans="1:2">
      <c r="A11" s="7" t="s">
        <v>12</v>
      </c>
      <c r="B11" s="8">
        <v>1682.55</v>
      </c>
    </row>
    <row r="12" spans="1:2">
      <c r="A12" s="7" t="s">
        <v>13</v>
      </c>
      <c r="B12" s="8"/>
    </row>
    <row r="13" spans="1:2">
      <c r="A13" s="7" t="s">
        <v>14</v>
      </c>
      <c r="B13" s="8">
        <v>2092.91</v>
      </c>
    </row>
    <row r="14" spans="1:2">
      <c r="A14" s="9" t="s">
        <v>11</v>
      </c>
      <c r="B14" s="8">
        <f>B11+B12-B13</f>
        <v>-410.3599999999999</v>
      </c>
    </row>
    <row r="15" spans="1:2">
      <c r="B15" s="8"/>
    </row>
    <row r="16" spans="1:2">
      <c r="A16" s="9" t="s">
        <v>15</v>
      </c>
      <c r="B16" s="22"/>
    </row>
    <row r="18" spans="1:1">
      <c r="A18" s="9" t="s">
        <v>16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E6"/>
  <sheetViews>
    <sheetView workbookViewId="0">
      <selection activeCell="A2" sqref="A2"/>
    </sheetView>
  </sheetViews>
  <sheetFormatPr defaultRowHeight="15"/>
  <sheetData>
    <row r="3" spans="1:5">
      <c r="A3" s="9" t="s">
        <v>47</v>
      </c>
      <c r="B3">
        <v>12.222</v>
      </c>
      <c r="C3">
        <v>12.555</v>
      </c>
      <c r="D3">
        <v>-12.222</v>
      </c>
      <c r="E3">
        <v>-12.555</v>
      </c>
    </row>
    <row r="4" spans="1:5">
      <c r="A4" s="9"/>
    </row>
    <row r="5" spans="1:5">
      <c r="A5" s="9" t="s">
        <v>48</v>
      </c>
    </row>
    <row r="6" spans="1:5">
      <c r="A6" s="9" t="s">
        <v>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A3" sqref="A3"/>
    </sheetView>
  </sheetViews>
  <sheetFormatPr defaultRowHeight="15"/>
  <cols>
    <col min="1" max="3" width="11.140625" customWidth="1"/>
    <col min="4" max="4" width="12.140625" bestFit="1" customWidth="1"/>
    <col min="5" max="6" width="11.140625" customWidth="1"/>
  </cols>
  <sheetData>
    <row r="1" spans="1:6" ht="18">
      <c r="A1" s="4" t="s">
        <v>5</v>
      </c>
      <c r="B1" s="10"/>
    </row>
    <row r="2" spans="1:6" ht="15.75">
      <c r="A2" s="5" t="s">
        <v>17</v>
      </c>
      <c r="B2" s="5"/>
    </row>
    <row r="4" spans="1:6">
      <c r="A4" s="40" t="s">
        <v>18</v>
      </c>
      <c r="B4" s="40"/>
      <c r="C4" s="11">
        <v>8.5000000000000006E-2</v>
      </c>
    </row>
    <row r="5" spans="1:6" ht="15.75" thickBot="1"/>
    <row r="6" spans="1:6" ht="15.75" thickBot="1">
      <c r="A6" s="41" t="s">
        <v>19</v>
      </c>
      <c r="B6" s="41"/>
      <c r="D6" s="42" t="s">
        <v>20</v>
      </c>
      <c r="E6" s="43"/>
      <c r="F6" s="44"/>
    </row>
    <row r="8" spans="1:6">
      <c r="A8" s="3" t="s">
        <v>21</v>
      </c>
      <c r="B8" s="3" t="s">
        <v>22</v>
      </c>
      <c r="C8" s="3" t="s">
        <v>23</v>
      </c>
      <c r="D8" s="3" t="s">
        <v>24</v>
      </c>
      <c r="E8" s="3" t="s">
        <v>25</v>
      </c>
      <c r="F8" s="3" t="s">
        <v>26</v>
      </c>
    </row>
    <row r="9" spans="1:6">
      <c r="A9" t="s">
        <v>27</v>
      </c>
      <c r="B9" t="s">
        <v>28</v>
      </c>
      <c r="C9" s="12">
        <v>35421</v>
      </c>
      <c r="D9">
        <f>C9*$C$4</f>
        <v>3010.7850000000003</v>
      </c>
      <c r="E9" s="13">
        <f>C9*$C$4</f>
        <v>3010.7850000000003</v>
      </c>
    </row>
    <row r="10" spans="1:6">
      <c r="A10" t="s">
        <v>29</v>
      </c>
      <c r="B10" t="s">
        <v>30</v>
      </c>
      <c r="C10" s="12">
        <v>54332</v>
      </c>
      <c r="D10">
        <f>C10*$C$4</f>
        <v>4618.22</v>
      </c>
      <c r="E10" s="13">
        <f>C10*$C$4</f>
        <v>4618.22</v>
      </c>
    </row>
    <row r="11" spans="1:6">
      <c r="A11" t="s">
        <v>31</v>
      </c>
      <c r="B11" t="s">
        <v>32</v>
      </c>
      <c r="C11" s="12">
        <v>23900</v>
      </c>
      <c r="D11">
        <f>C11*$C$4</f>
        <v>2031.5000000000002</v>
      </c>
      <c r="E11" s="13">
        <f>C11*$C$4</f>
        <v>2031.5000000000002</v>
      </c>
    </row>
    <row r="12" spans="1:6">
      <c r="A12" t="s">
        <v>33</v>
      </c>
      <c r="B12" t="s">
        <v>34</v>
      </c>
      <c r="C12" s="12">
        <v>36807</v>
      </c>
      <c r="D12">
        <f>C12*$C$4</f>
        <v>3128.5950000000003</v>
      </c>
      <c r="E12" s="13">
        <f>C12*$C$4</f>
        <v>3128.5950000000003</v>
      </c>
    </row>
    <row r="13" spans="1:6" ht="15.75" thickBot="1">
      <c r="D13" s="14">
        <f>SUM(D9:D12)</f>
        <v>12789.100000000002</v>
      </c>
      <c r="E13" s="15">
        <f>SUM(E9:E12)</f>
        <v>12789.100000000002</v>
      </c>
      <c r="F13" s="14">
        <f>SUM(F9:F12)</f>
        <v>0</v>
      </c>
    </row>
  </sheetData>
  <mergeCells count="3">
    <mergeCell ref="A4:B4"/>
    <mergeCell ref="A6:B6"/>
    <mergeCell ref="D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8"/>
  <sheetViews>
    <sheetView workbookViewId="0">
      <selection activeCell="A3" sqref="A3"/>
    </sheetView>
  </sheetViews>
  <sheetFormatPr defaultRowHeight="15"/>
  <cols>
    <col min="1" max="1" width="25.28515625" customWidth="1"/>
    <col min="5" max="5" width="12.42578125" customWidth="1"/>
    <col min="6" max="6" width="11.140625" customWidth="1"/>
    <col min="7" max="7" width="13.42578125" customWidth="1"/>
  </cols>
  <sheetData>
    <row r="1" spans="1:7" ht="15" customHeight="1">
      <c r="A1" s="4" t="s">
        <v>5</v>
      </c>
    </row>
    <row r="2" spans="1:7" ht="15" customHeight="1">
      <c r="A2" s="5" t="s">
        <v>35</v>
      </c>
    </row>
    <row r="3" spans="1:7" ht="15" customHeight="1">
      <c r="B3" s="2"/>
      <c r="C3" s="2"/>
      <c r="D3" s="16"/>
      <c r="E3" s="16"/>
      <c r="F3" s="16"/>
      <c r="G3" s="16"/>
    </row>
    <row r="4" spans="1:7" ht="25.5" customHeight="1">
      <c r="A4" s="17" t="s">
        <v>36</v>
      </c>
      <c r="B4" s="18" t="s">
        <v>37</v>
      </c>
      <c r="C4" s="18" t="s">
        <v>38</v>
      </c>
      <c r="D4" s="19" t="s">
        <v>50</v>
      </c>
      <c r="E4" s="19" t="s">
        <v>51</v>
      </c>
      <c r="F4" s="19" t="s">
        <v>52</v>
      </c>
      <c r="G4" s="19" t="s">
        <v>53</v>
      </c>
    </row>
    <row r="5" spans="1:7" ht="15" customHeight="1">
      <c r="A5" s="20" t="s">
        <v>40</v>
      </c>
      <c r="B5" s="28">
        <v>56.77</v>
      </c>
      <c r="C5" s="28">
        <f>B5-(B5*39%)</f>
        <v>34.6297</v>
      </c>
      <c r="D5" s="26">
        <f>C5*10%</f>
        <v>3.4629700000000003</v>
      </c>
      <c r="E5" s="26">
        <f>C5*10%</f>
        <v>3.4629700000000003</v>
      </c>
      <c r="F5" s="26">
        <f>C5+D5</f>
        <v>38.092669999999998</v>
      </c>
      <c r="G5" s="27">
        <f>C5+E5</f>
        <v>38.092669999999998</v>
      </c>
    </row>
    <row r="6" spans="1:7" ht="15" customHeight="1">
      <c r="A6" s="20" t="s">
        <v>41</v>
      </c>
      <c r="B6" s="28">
        <v>122.5</v>
      </c>
      <c r="C6" s="28">
        <f t="shared" ref="C6:C11" si="0">B6-(B6*39%)</f>
        <v>74.724999999999994</v>
      </c>
      <c r="D6" s="26">
        <f t="shared" ref="D6:D11" si="1">C6*10%</f>
        <v>7.4725000000000001</v>
      </c>
      <c r="E6" s="26">
        <f t="shared" ref="E6:E11" si="2">C6*10%</f>
        <v>7.4725000000000001</v>
      </c>
      <c r="F6" s="26">
        <f t="shared" ref="F6:F11" si="3">C6+D6</f>
        <v>82.197499999999991</v>
      </c>
      <c r="G6" s="27">
        <f t="shared" ref="G6:G11" si="4">C6+E6</f>
        <v>82.197499999999991</v>
      </c>
    </row>
    <row r="7" spans="1:7" ht="15" customHeight="1">
      <c r="A7" s="20" t="s">
        <v>42</v>
      </c>
      <c r="B7" s="28">
        <v>677.99</v>
      </c>
      <c r="C7" s="28">
        <f t="shared" si="0"/>
        <v>413.57389999999998</v>
      </c>
      <c r="D7" s="26">
        <f t="shared" si="1"/>
        <v>41.357390000000002</v>
      </c>
      <c r="E7" s="26">
        <f t="shared" si="2"/>
        <v>41.357390000000002</v>
      </c>
      <c r="F7" s="26">
        <f t="shared" si="3"/>
        <v>454.93128999999999</v>
      </c>
      <c r="G7" s="27">
        <f t="shared" si="4"/>
        <v>454.93128999999999</v>
      </c>
    </row>
    <row r="8" spans="1:7" ht="15" customHeight="1">
      <c r="A8" s="20" t="s">
        <v>43</v>
      </c>
      <c r="B8" s="28">
        <v>76.81</v>
      </c>
      <c r="C8" s="28">
        <f t="shared" si="0"/>
        <v>46.854100000000003</v>
      </c>
      <c r="D8" s="26">
        <f t="shared" si="1"/>
        <v>4.6854100000000001</v>
      </c>
      <c r="E8" s="26">
        <f t="shared" si="2"/>
        <v>4.6854100000000001</v>
      </c>
      <c r="F8" s="26">
        <f t="shared" si="3"/>
        <v>51.53951</v>
      </c>
      <c r="G8" s="27">
        <f t="shared" si="4"/>
        <v>51.53951</v>
      </c>
    </row>
    <row r="9" spans="1:7" ht="15" customHeight="1">
      <c r="A9" s="20" t="s">
        <v>44</v>
      </c>
      <c r="B9" s="28">
        <v>143.43</v>
      </c>
      <c r="C9" s="28">
        <f t="shared" si="0"/>
        <v>87.4923</v>
      </c>
      <c r="D9" s="26">
        <f t="shared" si="1"/>
        <v>8.7492300000000007</v>
      </c>
      <c r="E9" s="26">
        <f t="shared" si="2"/>
        <v>8.7492300000000007</v>
      </c>
      <c r="F9" s="26">
        <f t="shared" si="3"/>
        <v>96.241529999999997</v>
      </c>
      <c r="G9" s="27">
        <f t="shared" si="4"/>
        <v>96.241529999999997</v>
      </c>
    </row>
    <row r="10" spans="1:7" ht="15" customHeight="1">
      <c r="A10" s="20" t="s">
        <v>45</v>
      </c>
      <c r="B10" s="28">
        <v>455.45</v>
      </c>
      <c r="C10" s="28">
        <f t="shared" si="0"/>
        <v>277.8245</v>
      </c>
      <c r="D10" s="26">
        <f t="shared" si="1"/>
        <v>27.782450000000001</v>
      </c>
      <c r="E10" s="26">
        <f t="shared" si="2"/>
        <v>27.782450000000001</v>
      </c>
      <c r="F10" s="26">
        <f t="shared" si="3"/>
        <v>305.60694999999998</v>
      </c>
      <c r="G10" s="27">
        <f t="shared" si="4"/>
        <v>305.60694999999998</v>
      </c>
    </row>
    <row r="11" spans="1:7" ht="15" customHeight="1">
      <c r="A11" s="20" t="s">
        <v>46</v>
      </c>
      <c r="B11" s="28">
        <v>566.78</v>
      </c>
      <c r="C11" s="28">
        <f t="shared" si="0"/>
        <v>345.73579999999998</v>
      </c>
      <c r="D11" s="26">
        <f t="shared" si="1"/>
        <v>34.57358</v>
      </c>
      <c r="E11" s="26">
        <f t="shared" si="2"/>
        <v>34.57358</v>
      </c>
      <c r="F11" s="26">
        <f t="shared" si="3"/>
        <v>380.30937999999998</v>
      </c>
      <c r="G11" s="27">
        <f t="shared" si="4"/>
        <v>380.30937999999998</v>
      </c>
    </row>
    <row r="12" spans="1:7">
      <c r="B12" s="21"/>
      <c r="C12" s="21"/>
      <c r="D12" s="21"/>
      <c r="E12" s="21"/>
      <c r="F12" s="21"/>
      <c r="G12" s="21"/>
    </row>
    <row r="13" spans="1:7">
      <c r="A13" s="23"/>
    </row>
    <row r="14" spans="1:7">
      <c r="A14" s="20"/>
    </row>
    <row r="15" spans="1:7">
      <c r="A15" s="20"/>
    </row>
    <row r="16" spans="1:7">
      <c r="A16" s="20"/>
    </row>
    <row r="17" spans="1:1">
      <c r="A17" s="20"/>
    </row>
    <row r="18" spans="1:1">
      <c r="A18" s="2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C16"/>
  <sheetViews>
    <sheetView workbookViewId="0">
      <selection activeCell="A2" sqref="A2"/>
    </sheetView>
  </sheetViews>
  <sheetFormatPr defaultRowHeight="15"/>
  <sheetData>
    <row r="3" spans="1:3">
      <c r="A3" s="24" t="s">
        <v>47</v>
      </c>
      <c r="B3" s="24" t="s">
        <v>54</v>
      </c>
      <c r="C3" t="s">
        <v>55</v>
      </c>
    </row>
    <row r="4" spans="1:3">
      <c r="A4">
        <v>15.2</v>
      </c>
    </row>
    <row r="5" spans="1:3">
      <c r="A5">
        <v>12.5</v>
      </c>
    </row>
    <row r="6" spans="1:3">
      <c r="A6">
        <v>12.25</v>
      </c>
    </row>
    <row r="7" spans="1:3">
      <c r="A7">
        <v>12</v>
      </c>
    </row>
    <row r="8" spans="1:3">
      <c r="A8">
        <v>11.5</v>
      </c>
    </row>
    <row r="9" spans="1:3">
      <c r="A9">
        <v>1.5</v>
      </c>
    </row>
    <row r="10" spans="1:3">
      <c r="A10">
        <v>0.5</v>
      </c>
    </row>
    <row r="11" spans="1:3">
      <c r="A11">
        <v>-1.5</v>
      </c>
    </row>
    <row r="12" spans="1:3">
      <c r="A12">
        <v>-11.5</v>
      </c>
    </row>
    <row r="13" spans="1:3">
      <c r="A13">
        <v>-12</v>
      </c>
    </row>
    <row r="14" spans="1:3">
      <c r="A14">
        <v>-12.25</v>
      </c>
    </row>
    <row r="15" spans="1:3">
      <c r="A15">
        <v>-12.5</v>
      </c>
    </row>
    <row r="16" spans="1:3">
      <c r="A16">
        <v>-15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A3" sqref="A3"/>
    </sheetView>
  </sheetViews>
  <sheetFormatPr defaultRowHeight="15"/>
  <cols>
    <col min="1" max="1" width="24.5703125" customWidth="1"/>
    <col min="2" max="2" width="9.7109375" bestFit="1" customWidth="1"/>
    <col min="4" max="5" width="11.85546875" customWidth="1"/>
    <col min="6" max="8" width="12.7109375" customWidth="1"/>
  </cols>
  <sheetData>
    <row r="1" spans="1:8" ht="18">
      <c r="A1" s="4" t="s">
        <v>5</v>
      </c>
    </row>
    <row r="2" spans="1:8" ht="15.75">
      <c r="A2" s="5" t="s">
        <v>67</v>
      </c>
      <c r="G2" s="34"/>
      <c r="H2" s="34"/>
    </row>
    <row r="3" spans="1:8" ht="30">
      <c r="B3" s="24" t="s">
        <v>68</v>
      </c>
      <c r="C3" s="23" t="s">
        <v>69</v>
      </c>
      <c r="D3" s="24" t="s">
        <v>72</v>
      </c>
      <c r="E3" s="24" t="s">
        <v>39</v>
      </c>
      <c r="F3" s="24" t="s">
        <v>70</v>
      </c>
      <c r="G3" s="23" t="s">
        <v>71</v>
      </c>
    </row>
    <row r="4" spans="1:8">
      <c r="A4" s="20" t="s">
        <v>40</v>
      </c>
      <c r="B4" s="25">
        <v>56.77</v>
      </c>
      <c r="C4">
        <v>2</v>
      </c>
      <c r="D4" s="25">
        <f>B4*C4</f>
        <v>113.54</v>
      </c>
      <c r="E4" s="25">
        <f>D4*10%</f>
        <v>11.354000000000001</v>
      </c>
      <c r="F4" s="25">
        <f>D4+E4</f>
        <v>124.89400000000001</v>
      </c>
      <c r="G4" s="33"/>
      <c r="H4" s="33"/>
    </row>
    <row r="5" spans="1:8">
      <c r="A5" s="20" t="s">
        <v>45</v>
      </c>
      <c r="B5" s="28">
        <v>455.45</v>
      </c>
      <c r="C5">
        <v>3</v>
      </c>
      <c r="D5" s="25">
        <f t="shared" ref="D5:D23" si="0">B5*C5</f>
        <v>1366.35</v>
      </c>
      <c r="E5" s="25">
        <f t="shared" ref="E5:E23" si="1">D5*10%</f>
        <v>136.63499999999999</v>
      </c>
      <c r="F5" s="25">
        <f t="shared" ref="F5:F23" si="2">D5+E5</f>
        <v>1502.9849999999999</v>
      </c>
      <c r="G5" s="33"/>
      <c r="H5" s="33"/>
    </row>
    <row r="6" spans="1:8">
      <c r="A6" s="20" t="s">
        <v>42</v>
      </c>
      <c r="B6" s="28">
        <v>677.99</v>
      </c>
      <c r="C6">
        <v>5</v>
      </c>
      <c r="D6" s="25">
        <f t="shared" si="0"/>
        <v>3389.95</v>
      </c>
      <c r="E6" s="25">
        <f t="shared" si="1"/>
        <v>338.995</v>
      </c>
      <c r="F6" s="25">
        <f t="shared" si="2"/>
        <v>3728.9449999999997</v>
      </c>
      <c r="G6" s="33"/>
      <c r="H6" s="33"/>
    </row>
    <row r="7" spans="1:8">
      <c r="A7" s="20" t="s">
        <v>43</v>
      </c>
      <c r="B7" s="28">
        <v>76.81</v>
      </c>
      <c r="C7">
        <v>2</v>
      </c>
      <c r="D7" s="25">
        <f t="shared" si="0"/>
        <v>153.62</v>
      </c>
      <c r="E7" s="25">
        <f t="shared" si="1"/>
        <v>15.362000000000002</v>
      </c>
      <c r="F7" s="25">
        <f t="shared" si="2"/>
        <v>168.982</v>
      </c>
      <c r="G7" s="33"/>
      <c r="H7" s="33"/>
    </row>
    <row r="8" spans="1:8">
      <c r="A8" s="20" t="s">
        <v>44</v>
      </c>
      <c r="B8" s="28">
        <v>143.43</v>
      </c>
      <c r="C8">
        <v>6</v>
      </c>
      <c r="D8" s="25">
        <f t="shared" si="0"/>
        <v>860.58</v>
      </c>
      <c r="E8" s="25">
        <f t="shared" si="1"/>
        <v>86.058000000000007</v>
      </c>
      <c r="F8" s="25">
        <f t="shared" si="2"/>
        <v>946.63800000000003</v>
      </c>
      <c r="G8" s="33"/>
      <c r="H8" s="33"/>
    </row>
    <row r="9" spans="1:8">
      <c r="A9" s="20" t="s">
        <v>45</v>
      </c>
      <c r="B9" s="28">
        <v>455.45</v>
      </c>
      <c r="C9">
        <v>1</v>
      </c>
      <c r="D9" s="25">
        <f t="shared" si="0"/>
        <v>455.45</v>
      </c>
      <c r="E9" s="25">
        <f t="shared" si="1"/>
        <v>45.545000000000002</v>
      </c>
      <c r="F9" s="25">
        <f t="shared" si="2"/>
        <v>500.995</v>
      </c>
      <c r="G9" s="33"/>
      <c r="H9" s="33"/>
    </row>
    <row r="10" spans="1:8">
      <c r="A10" s="20" t="s">
        <v>46</v>
      </c>
      <c r="B10" s="28">
        <v>566.78</v>
      </c>
      <c r="C10">
        <v>2</v>
      </c>
      <c r="D10" s="25">
        <f t="shared" si="0"/>
        <v>1133.56</v>
      </c>
      <c r="E10" s="25">
        <f t="shared" si="1"/>
        <v>113.35599999999999</v>
      </c>
      <c r="F10" s="25">
        <f t="shared" si="2"/>
        <v>1246.9159999999999</v>
      </c>
      <c r="G10" s="33"/>
      <c r="H10" s="33"/>
    </row>
    <row r="11" spans="1:8">
      <c r="A11" s="20" t="s">
        <v>43</v>
      </c>
      <c r="B11" s="28">
        <v>76.81</v>
      </c>
      <c r="C11">
        <v>7</v>
      </c>
      <c r="D11" s="25">
        <f t="shared" si="0"/>
        <v>537.67000000000007</v>
      </c>
      <c r="E11" s="25">
        <f t="shared" si="1"/>
        <v>53.76700000000001</v>
      </c>
      <c r="F11" s="25">
        <f t="shared" si="2"/>
        <v>591.43700000000013</v>
      </c>
      <c r="G11" s="33"/>
      <c r="H11" s="33"/>
    </row>
    <row r="12" spans="1:8">
      <c r="A12" s="20" t="s">
        <v>45</v>
      </c>
      <c r="B12" s="28">
        <v>455.45</v>
      </c>
      <c r="C12">
        <v>2</v>
      </c>
      <c r="D12" s="25">
        <f t="shared" si="0"/>
        <v>910.9</v>
      </c>
      <c r="E12" s="25">
        <f t="shared" si="1"/>
        <v>91.09</v>
      </c>
      <c r="F12" s="25">
        <f t="shared" si="2"/>
        <v>1001.99</v>
      </c>
      <c r="G12" s="33"/>
      <c r="H12" s="33"/>
    </row>
    <row r="13" spans="1:8">
      <c r="A13" s="20" t="s">
        <v>41</v>
      </c>
      <c r="B13" s="28">
        <v>122.5</v>
      </c>
      <c r="C13">
        <v>1</v>
      </c>
      <c r="D13" s="25">
        <f t="shared" si="0"/>
        <v>122.5</v>
      </c>
      <c r="E13" s="25">
        <f t="shared" si="1"/>
        <v>12.25</v>
      </c>
      <c r="F13" s="25">
        <f t="shared" si="2"/>
        <v>134.75</v>
      </c>
      <c r="G13" s="33"/>
      <c r="H13" s="33"/>
    </row>
    <row r="14" spans="1:8">
      <c r="A14" s="20" t="s">
        <v>42</v>
      </c>
      <c r="B14" s="28">
        <v>677.99</v>
      </c>
      <c r="C14">
        <v>4</v>
      </c>
      <c r="D14" s="25">
        <f t="shared" si="0"/>
        <v>2711.96</v>
      </c>
      <c r="E14" s="25">
        <f t="shared" si="1"/>
        <v>271.19600000000003</v>
      </c>
      <c r="F14" s="25">
        <f t="shared" si="2"/>
        <v>2983.1559999999999</v>
      </c>
      <c r="G14" s="33"/>
      <c r="H14" s="33"/>
    </row>
    <row r="15" spans="1:8">
      <c r="A15" s="20" t="s">
        <v>42</v>
      </c>
      <c r="B15" s="28">
        <v>677.99</v>
      </c>
      <c r="C15">
        <v>4</v>
      </c>
      <c r="D15" s="25">
        <f t="shared" si="0"/>
        <v>2711.96</v>
      </c>
      <c r="E15" s="25">
        <f t="shared" si="1"/>
        <v>271.19600000000003</v>
      </c>
      <c r="F15" s="25">
        <f t="shared" si="2"/>
        <v>2983.1559999999999</v>
      </c>
      <c r="G15" s="33"/>
      <c r="H15" s="33"/>
    </row>
    <row r="16" spans="1:8">
      <c r="A16" s="20" t="s">
        <v>44</v>
      </c>
      <c r="B16" s="28">
        <v>143.43</v>
      </c>
      <c r="C16">
        <v>3</v>
      </c>
      <c r="D16" s="25">
        <f t="shared" si="0"/>
        <v>430.29</v>
      </c>
      <c r="E16" s="25">
        <f t="shared" si="1"/>
        <v>43.029000000000003</v>
      </c>
      <c r="F16" s="25">
        <f t="shared" si="2"/>
        <v>473.31900000000002</v>
      </c>
      <c r="G16" s="33"/>
      <c r="H16" s="33"/>
    </row>
    <row r="17" spans="1:8">
      <c r="A17" s="20" t="s">
        <v>41</v>
      </c>
      <c r="B17" s="28">
        <v>122.5</v>
      </c>
      <c r="C17">
        <v>2</v>
      </c>
      <c r="D17" s="25">
        <f t="shared" si="0"/>
        <v>245</v>
      </c>
      <c r="E17" s="25">
        <f t="shared" si="1"/>
        <v>24.5</v>
      </c>
      <c r="F17" s="25">
        <f t="shared" si="2"/>
        <v>269.5</v>
      </c>
      <c r="G17" s="33"/>
      <c r="H17" s="33"/>
    </row>
    <row r="18" spans="1:8">
      <c r="A18" s="20" t="s">
        <v>45</v>
      </c>
      <c r="B18" s="28">
        <v>455.45</v>
      </c>
      <c r="C18">
        <v>5</v>
      </c>
      <c r="D18" s="25">
        <f t="shared" si="0"/>
        <v>2277.25</v>
      </c>
      <c r="E18" s="25">
        <f t="shared" si="1"/>
        <v>227.72500000000002</v>
      </c>
      <c r="F18" s="25">
        <f t="shared" si="2"/>
        <v>2504.9749999999999</v>
      </c>
      <c r="G18" s="33"/>
      <c r="H18" s="33"/>
    </row>
    <row r="19" spans="1:8">
      <c r="A19" s="20" t="s">
        <v>46</v>
      </c>
      <c r="B19" s="28">
        <v>566.78</v>
      </c>
      <c r="C19">
        <v>2</v>
      </c>
      <c r="D19" s="25">
        <f t="shared" si="0"/>
        <v>1133.56</v>
      </c>
      <c r="E19" s="25">
        <f t="shared" si="1"/>
        <v>113.35599999999999</v>
      </c>
      <c r="F19" s="25">
        <f t="shared" si="2"/>
        <v>1246.9159999999999</v>
      </c>
      <c r="G19" s="33"/>
      <c r="H19" s="33"/>
    </row>
    <row r="20" spans="1:8">
      <c r="A20" s="20" t="s">
        <v>44</v>
      </c>
      <c r="B20" s="28">
        <v>143.43</v>
      </c>
      <c r="C20">
        <v>6</v>
      </c>
      <c r="D20" s="25">
        <f t="shared" si="0"/>
        <v>860.58</v>
      </c>
      <c r="E20" s="25">
        <f t="shared" si="1"/>
        <v>86.058000000000007</v>
      </c>
      <c r="F20" s="25">
        <f t="shared" si="2"/>
        <v>946.63800000000003</v>
      </c>
      <c r="G20" s="33"/>
      <c r="H20" s="33"/>
    </row>
    <row r="21" spans="1:8">
      <c r="A21" s="20" t="s">
        <v>41</v>
      </c>
      <c r="B21" s="28">
        <v>122.5</v>
      </c>
      <c r="C21">
        <v>1</v>
      </c>
      <c r="D21" s="25">
        <f t="shared" si="0"/>
        <v>122.5</v>
      </c>
      <c r="E21" s="25">
        <f t="shared" si="1"/>
        <v>12.25</v>
      </c>
      <c r="F21" s="25">
        <f t="shared" si="2"/>
        <v>134.75</v>
      </c>
      <c r="G21" s="33"/>
      <c r="H21" s="33"/>
    </row>
    <row r="22" spans="1:8">
      <c r="A22" s="20" t="s">
        <v>41</v>
      </c>
      <c r="B22" s="28">
        <v>122.5</v>
      </c>
      <c r="C22">
        <v>4</v>
      </c>
      <c r="D22" s="25">
        <f t="shared" si="0"/>
        <v>490</v>
      </c>
      <c r="E22" s="25">
        <f t="shared" si="1"/>
        <v>49</v>
      </c>
      <c r="F22" s="25">
        <f t="shared" si="2"/>
        <v>539</v>
      </c>
      <c r="G22" s="33"/>
      <c r="H22" s="33"/>
    </row>
    <row r="23" spans="1:8">
      <c r="A23" s="20" t="s">
        <v>41</v>
      </c>
      <c r="B23" s="28">
        <v>122.5</v>
      </c>
      <c r="C23">
        <v>5</v>
      </c>
      <c r="D23" s="25">
        <f t="shared" si="0"/>
        <v>612.5</v>
      </c>
      <c r="E23" s="25">
        <f t="shared" si="1"/>
        <v>61.25</v>
      </c>
      <c r="F23" s="25">
        <f t="shared" si="2"/>
        <v>673.75</v>
      </c>
      <c r="G23" s="33"/>
      <c r="H23" s="33"/>
    </row>
    <row r="24" spans="1:8">
      <c r="G24" s="29"/>
      <c r="H24" s="29"/>
    </row>
    <row r="25" spans="1:8">
      <c r="D25" s="25"/>
      <c r="E25" s="25"/>
      <c r="F25" s="2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A2" sqref="A2"/>
    </sheetView>
  </sheetViews>
  <sheetFormatPr defaultRowHeight="15"/>
  <cols>
    <col min="1" max="1" width="18.140625" customWidth="1"/>
    <col min="2" max="2" width="13.28515625" bestFit="1" customWidth="1"/>
    <col min="3" max="3" width="14" bestFit="1" customWidth="1"/>
    <col min="4" max="4" width="14.140625" bestFit="1" customWidth="1"/>
    <col min="5" max="5" width="14.28515625" bestFit="1" customWidth="1"/>
    <col min="6" max="6" width="15" customWidth="1"/>
  </cols>
  <sheetData>
    <row r="1" spans="1:6" ht="18">
      <c r="A1" s="4" t="s">
        <v>5</v>
      </c>
    </row>
    <row r="2" spans="1:6" ht="15.75">
      <c r="A2" s="5" t="s">
        <v>56</v>
      </c>
    </row>
    <row r="5" spans="1:6">
      <c r="B5" t="s">
        <v>58</v>
      </c>
      <c r="C5" t="s">
        <v>57</v>
      </c>
      <c r="D5" t="s">
        <v>59</v>
      </c>
      <c r="E5" t="s">
        <v>60</v>
      </c>
      <c r="F5" t="s">
        <v>61</v>
      </c>
    </row>
    <row r="6" spans="1:6">
      <c r="A6" t="s">
        <v>63</v>
      </c>
      <c r="B6">
        <v>6</v>
      </c>
      <c r="C6">
        <v>5</v>
      </c>
      <c r="D6">
        <v>4</v>
      </c>
      <c r="E6">
        <f>52-D6</f>
        <v>48</v>
      </c>
    </row>
    <row r="7" spans="1:6">
      <c r="A7" t="s">
        <v>64</v>
      </c>
      <c r="B7">
        <v>6</v>
      </c>
      <c r="C7">
        <v>3</v>
      </c>
      <c r="D7">
        <v>2</v>
      </c>
      <c r="E7">
        <f t="shared" ref="E7:E9" si="0">52-D7</f>
        <v>50</v>
      </c>
    </row>
    <row r="8" spans="1:6">
      <c r="A8" t="s">
        <v>65</v>
      </c>
      <c r="B8">
        <v>7</v>
      </c>
      <c r="C8">
        <v>5</v>
      </c>
      <c r="D8">
        <v>4</v>
      </c>
      <c r="E8">
        <f t="shared" si="0"/>
        <v>48</v>
      </c>
    </row>
    <row r="9" spans="1:6">
      <c r="A9" t="s">
        <v>66</v>
      </c>
      <c r="B9">
        <v>8</v>
      </c>
      <c r="C9">
        <v>2</v>
      </c>
      <c r="D9">
        <v>1</v>
      </c>
      <c r="E9">
        <f t="shared" si="0"/>
        <v>51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O110"/>
  <sheetViews>
    <sheetView workbookViewId="0">
      <selection activeCell="A2" sqref="A2"/>
    </sheetView>
  </sheetViews>
  <sheetFormatPr defaultRowHeight="15"/>
  <cols>
    <col min="1" max="1" width="7.140625" customWidth="1"/>
    <col min="2" max="2" width="10.7109375" bestFit="1" customWidth="1"/>
    <col min="3" max="3" width="10.5703125" bestFit="1" customWidth="1"/>
    <col min="4" max="4" width="10.7109375" bestFit="1" customWidth="1"/>
    <col min="6" max="6" width="8.85546875" customWidth="1"/>
    <col min="7" max="7" width="18.28515625" bestFit="1" customWidth="1"/>
    <col min="8" max="9" width="11.42578125" bestFit="1" customWidth="1"/>
    <col min="10" max="10" width="10.85546875" bestFit="1" customWidth="1"/>
    <col min="14" max="15" width="11.7109375" customWidth="1"/>
  </cols>
  <sheetData>
    <row r="2" spans="1:15">
      <c r="G2" s="24" t="s">
        <v>83</v>
      </c>
      <c r="H2" s="33"/>
    </row>
    <row r="3" spans="1:15">
      <c r="G3" s="45"/>
      <c r="H3" s="30"/>
    </row>
    <row r="4" spans="1:15">
      <c r="G4" s="45"/>
      <c r="H4" s="31"/>
    </row>
    <row r="5" spans="1:15">
      <c r="G5" s="34"/>
      <c r="H5" s="31"/>
      <c r="N5" s="24" t="s">
        <v>199</v>
      </c>
      <c r="O5" s="24" t="s">
        <v>200</v>
      </c>
    </row>
    <row r="6" spans="1:15" ht="15.75">
      <c r="A6" s="5" t="s">
        <v>73</v>
      </c>
      <c r="M6" s="24" t="s">
        <v>83</v>
      </c>
      <c r="N6" s="46"/>
      <c r="O6" s="46"/>
    </row>
    <row r="7" spans="1:15">
      <c r="M7" s="24" t="s">
        <v>91</v>
      </c>
      <c r="N7" s="46"/>
      <c r="O7" s="46"/>
    </row>
    <row r="8" spans="1:15">
      <c r="A8" s="9" t="s">
        <v>74</v>
      </c>
      <c r="B8" s="9" t="s">
        <v>21</v>
      </c>
      <c r="C8" s="9" t="s">
        <v>75</v>
      </c>
      <c r="D8" s="35" t="s">
        <v>76</v>
      </c>
      <c r="E8" s="36" t="s">
        <v>77</v>
      </c>
      <c r="F8" s="36" t="s">
        <v>201</v>
      </c>
      <c r="G8" s="9" t="s">
        <v>78</v>
      </c>
      <c r="H8" s="9" t="s">
        <v>79</v>
      </c>
      <c r="I8" s="32" t="s">
        <v>80</v>
      </c>
      <c r="J8" s="9" t="s">
        <v>202</v>
      </c>
    </row>
    <row r="9" spans="1:15">
      <c r="A9">
        <v>1</v>
      </c>
      <c r="B9" t="s">
        <v>81</v>
      </c>
      <c r="C9" t="s">
        <v>82</v>
      </c>
      <c r="D9" s="37">
        <v>32154</v>
      </c>
      <c r="E9" s="38">
        <f t="shared" ref="E9:E73" ca="1" si="0">TRUNC((NOW()-D9)/365.25)</f>
        <v>20</v>
      </c>
      <c r="F9" s="38">
        <f t="shared" ref="F9:F72" ca="1" si="1">TRUNC((((NOW()-D9)/365.25)-E9)*12)</f>
        <v>2</v>
      </c>
      <c r="G9" t="s">
        <v>90</v>
      </c>
      <c r="H9" t="s">
        <v>83</v>
      </c>
      <c r="I9" s="30">
        <f>IF(H9="Gold",1125.5,IF(H9="Theatre",850,IF(H9="Silver",750,55)))</f>
        <v>1125.5</v>
      </c>
      <c r="J9" s="21" t="s">
        <v>199</v>
      </c>
    </row>
    <row r="10" spans="1:15">
      <c r="A10">
        <v>2</v>
      </c>
      <c r="B10" t="s">
        <v>84</v>
      </c>
      <c r="C10" t="s">
        <v>85</v>
      </c>
      <c r="D10" s="37">
        <v>32175</v>
      </c>
      <c r="E10" s="38">
        <f t="shared" ca="1" si="0"/>
        <v>20</v>
      </c>
      <c r="F10" s="38">
        <f t="shared" ca="1" si="1"/>
        <v>1</v>
      </c>
      <c r="G10" t="s">
        <v>86</v>
      </c>
      <c r="H10" t="s">
        <v>87</v>
      </c>
      <c r="I10" s="30">
        <f t="shared" ref="I10:I77" si="2">IF(H10="Gold",1125.5,IF(H10="Theatre",850,IF(H10="Silver",750,55)))</f>
        <v>850</v>
      </c>
      <c r="J10" s="21" t="s">
        <v>200</v>
      </c>
    </row>
    <row r="11" spans="1:15">
      <c r="A11">
        <v>3</v>
      </c>
      <c r="B11" t="s">
        <v>88</v>
      </c>
      <c r="C11" t="s">
        <v>89</v>
      </c>
      <c r="D11" s="37">
        <v>32175</v>
      </c>
      <c r="E11" s="38">
        <f t="shared" ca="1" si="0"/>
        <v>20</v>
      </c>
      <c r="F11" s="38">
        <f t="shared" ca="1" si="1"/>
        <v>1</v>
      </c>
      <c r="G11" t="s">
        <v>90</v>
      </c>
      <c r="H11" t="s">
        <v>91</v>
      </c>
      <c r="I11" s="30">
        <f t="shared" si="2"/>
        <v>750</v>
      </c>
      <c r="J11" s="21" t="s">
        <v>200</v>
      </c>
    </row>
    <row r="12" spans="1:15">
      <c r="A12">
        <v>4</v>
      </c>
      <c r="B12" t="s">
        <v>92</v>
      </c>
      <c r="C12" t="s">
        <v>93</v>
      </c>
      <c r="D12" s="37">
        <v>32178</v>
      </c>
      <c r="E12" s="38">
        <f t="shared" ca="1" si="0"/>
        <v>20</v>
      </c>
      <c r="F12" s="38">
        <f t="shared" ca="1" si="1"/>
        <v>1</v>
      </c>
      <c r="G12" t="s">
        <v>142</v>
      </c>
      <c r="H12" t="s">
        <v>94</v>
      </c>
      <c r="I12" s="30">
        <f t="shared" si="2"/>
        <v>55</v>
      </c>
      <c r="J12" s="21" t="s">
        <v>200</v>
      </c>
    </row>
    <row r="13" spans="1:15">
      <c r="A13">
        <v>5</v>
      </c>
      <c r="B13" t="s">
        <v>27</v>
      </c>
      <c r="C13" t="s">
        <v>95</v>
      </c>
      <c r="D13" s="37">
        <v>32184</v>
      </c>
      <c r="E13" s="38">
        <f t="shared" ca="1" si="0"/>
        <v>20</v>
      </c>
      <c r="F13" s="38">
        <f t="shared" ca="1" si="1"/>
        <v>1</v>
      </c>
      <c r="G13" t="s">
        <v>96</v>
      </c>
      <c r="H13" t="s">
        <v>87</v>
      </c>
      <c r="I13" s="30">
        <f t="shared" si="2"/>
        <v>850</v>
      </c>
      <c r="J13" s="21" t="s">
        <v>200</v>
      </c>
    </row>
    <row r="14" spans="1:15">
      <c r="A14">
        <v>6</v>
      </c>
      <c r="B14" t="s">
        <v>97</v>
      </c>
      <c r="C14" t="s">
        <v>98</v>
      </c>
      <c r="D14" s="37">
        <v>32193</v>
      </c>
      <c r="E14" s="38">
        <f t="shared" ca="1" si="0"/>
        <v>20</v>
      </c>
      <c r="F14" s="38">
        <f t="shared" ca="1" si="1"/>
        <v>0</v>
      </c>
      <c r="G14" t="s">
        <v>99</v>
      </c>
      <c r="H14" t="s">
        <v>87</v>
      </c>
      <c r="I14" s="30">
        <f t="shared" si="2"/>
        <v>850</v>
      </c>
      <c r="J14" s="21" t="s">
        <v>200</v>
      </c>
    </row>
    <row r="15" spans="1:15">
      <c r="A15">
        <v>7</v>
      </c>
      <c r="B15" t="s">
        <v>100</v>
      </c>
      <c r="C15" t="s">
        <v>101</v>
      </c>
      <c r="D15" s="37">
        <v>32197</v>
      </c>
      <c r="E15" s="38">
        <f t="shared" ca="1" si="0"/>
        <v>20</v>
      </c>
      <c r="F15" s="38">
        <f t="shared" ca="1" si="1"/>
        <v>0</v>
      </c>
      <c r="G15" t="s">
        <v>137</v>
      </c>
      <c r="H15" t="s">
        <v>91</v>
      </c>
      <c r="I15" s="30">
        <f t="shared" si="2"/>
        <v>750</v>
      </c>
      <c r="J15" s="21" t="s">
        <v>200</v>
      </c>
    </row>
    <row r="16" spans="1:15">
      <c r="A16">
        <v>8</v>
      </c>
      <c r="B16" t="s">
        <v>102</v>
      </c>
      <c r="C16" t="s">
        <v>103</v>
      </c>
      <c r="D16" s="37">
        <v>32200</v>
      </c>
      <c r="E16" s="38">
        <f t="shared" ca="1" si="0"/>
        <v>20</v>
      </c>
      <c r="F16" s="38">
        <f t="shared" ca="1" si="1"/>
        <v>0</v>
      </c>
      <c r="G16" t="s">
        <v>90</v>
      </c>
      <c r="H16" t="s">
        <v>83</v>
      </c>
      <c r="I16" s="30">
        <f t="shared" si="2"/>
        <v>1125.5</v>
      </c>
      <c r="J16" s="21" t="s">
        <v>200</v>
      </c>
    </row>
    <row r="17" spans="1:10">
      <c r="A17">
        <v>9</v>
      </c>
      <c r="B17" t="s">
        <v>104</v>
      </c>
      <c r="C17" t="s">
        <v>105</v>
      </c>
      <c r="D17" s="37">
        <v>32206</v>
      </c>
      <c r="E17" s="38">
        <f t="shared" ca="1" si="0"/>
        <v>20</v>
      </c>
      <c r="F17" s="38">
        <f t="shared" ca="1" si="1"/>
        <v>0</v>
      </c>
      <c r="G17" t="s">
        <v>90</v>
      </c>
      <c r="H17" t="s">
        <v>106</v>
      </c>
      <c r="I17" s="30">
        <f t="shared" si="2"/>
        <v>55</v>
      </c>
      <c r="J17" s="21" t="s">
        <v>203</v>
      </c>
    </row>
    <row r="18" spans="1:10">
      <c r="A18">
        <v>10</v>
      </c>
      <c r="B18" t="s">
        <v>84</v>
      </c>
      <c r="C18" t="s">
        <v>107</v>
      </c>
      <c r="D18" s="37">
        <v>32215</v>
      </c>
      <c r="E18" s="38">
        <f t="shared" ca="1" si="0"/>
        <v>20</v>
      </c>
      <c r="F18" s="38">
        <f t="shared" ca="1" si="1"/>
        <v>0</v>
      </c>
      <c r="G18" t="s">
        <v>154</v>
      </c>
      <c r="H18" t="s">
        <v>83</v>
      </c>
      <c r="I18" s="30">
        <f t="shared" si="2"/>
        <v>1125.5</v>
      </c>
      <c r="J18" s="21" t="s">
        <v>203</v>
      </c>
    </row>
    <row r="19" spans="1:10">
      <c r="A19">
        <v>11</v>
      </c>
      <c r="B19" t="s">
        <v>108</v>
      </c>
      <c r="C19" t="s">
        <v>109</v>
      </c>
      <c r="D19" s="37">
        <v>32615</v>
      </c>
      <c r="E19" s="38">
        <f t="shared" ca="1" si="0"/>
        <v>18</v>
      </c>
      <c r="F19" s="38">
        <f t="shared" ca="1" si="1"/>
        <v>10</v>
      </c>
      <c r="G19" t="s">
        <v>190</v>
      </c>
      <c r="H19" t="s">
        <v>94</v>
      </c>
      <c r="I19" s="30">
        <f t="shared" si="2"/>
        <v>55</v>
      </c>
      <c r="J19" s="21" t="s">
        <v>204</v>
      </c>
    </row>
    <row r="20" spans="1:10">
      <c r="A20">
        <v>12</v>
      </c>
      <c r="B20" t="s">
        <v>110</v>
      </c>
      <c r="C20" t="s">
        <v>111</v>
      </c>
      <c r="D20" s="37">
        <v>32618</v>
      </c>
      <c r="E20" s="38">
        <f t="shared" ca="1" si="0"/>
        <v>18</v>
      </c>
      <c r="F20" s="38">
        <f t="shared" ca="1" si="1"/>
        <v>10</v>
      </c>
      <c r="G20" t="s">
        <v>112</v>
      </c>
      <c r="H20" t="s">
        <v>87</v>
      </c>
      <c r="I20" s="30">
        <f t="shared" si="2"/>
        <v>850</v>
      </c>
      <c r="J20" s="21" t="s">
        <v>204</v>
      </c>
    </row>
    <row r="21" spans="1:10">
      <c r="A21">
        <v>13</v>
      </c>
      <c r="B21" t="s">
        <v>113</v>
      </c>
      <c r="C21" t="s">
        <v>114</v>
      </c>
      <c r="D21" s="37">
        <v>32624</v>
      </c>
      <c r="E21" s="38">
        <f t="shared" ca="1" si="0"/>
        <v>18</v>
      </c>
      <c r="F21" s="38">
        <f t="shared" ca="1" si="1"/>
        <v>10</v>
      </c>
      <c r="G21" t="s">
        <v>115</v>
      </c>
      <c r="H21" t="s">
        <v>94</v>
      </c>
      <c r="I21" s="30">
        <f t="shared" si="2"/>
        <v>55</v>
      </c>
      <c r="J21" s="21" t="s">
        <v>204</v>
      </c>
    </row>
    <row r="22" spans="1:10">
      <c r="A22">
        <v>14</v>
      </c>
      <c r="B22" t="s">
        <v>116</v>
      </c>
      <c r="C22" t="s">
        <v>117</v>
      </c>
      <c r="D22" s="37">
        <v>32633</v>
      </c>
      <c r="E22" s="38">
        <f t="shared" ca="1" si="0"/>
        <v>18</v>
      </c>
      <c r="F22" s="38">
        <f t="shared" ca="1" si="1"/>
        <v>10</v>
      </c>
      <c r="G22" t="s">
        <v>154</v>
      </c>
      <c r="H22" t="s">
        <v>83</v>
      </c>
      <c r="I22" s="30">
        <f t="shared" si="2"/>
        <v>1125.5</v>
      </c>
      <c r="J22" s="21" t="s">
        <v>205</v>
      </c>
    </row>
    <row r="23" spans="1:10">
      <c r="A23">
        <v>15</v>
      </c>
      <c r="B23" t="s">
        <v>119</v>
      </c>
      <c r="C23" t="s">
        <v>120</v>
      </c>
      <c r="D23" s="37">
        <v>32639</v>
      </c>
      <c r="E23" s="38">
        <f t="shared" ca="1" si="0"/>
        <v>18</v>
      </c>
      <c r="F23" s="38">
        <f t="shared" ca="1" si="1"/>
        <v>10</v>
      </c>
      <c r="G23" t="s">
        <v>99</v>
      </c>
      <c r="H23" t="s">
        <v>91</v>
      </c>
      <c r="I23" s="30">
        <f t="shared" si="2"/>
        <v>750</v>
      </c>
      <c r="J23" s="21" t="s">
        <v>205</v>
      </c>
    </row>
    <row r="24" spans="1:10">
      <c r="A24">
        <v>16</v>
      </c>
      <c r="B24" t="s">
        <v>121</v>
      </c>
      <c r="C24" t="s">
        <v>122</v>
      </c>
      <c r="D24" s="37">
        <v>32648</v>
      </c>
      <c r="E24" s="38">
        <f t="shared" ca="1" si="0"/>
        <v>18</v>
      </c>
      <c r="F24" s="38">
        <f t="shared" ca="1" si="1"/>
        <v>9</v>
      </c>
      <c r="G24" t="s">
        <v>137</v>
      </c>
      <c r="H24" t="s">
        <v>91</v>
      </c>
      <c r="I24" s="30">
        <f t="shared" si="2"/>
        <v>750</v>
      </c>
      <c r="J24" s="21" t="s">
        <v>205</v>
      </c>
    </row>
    <row r="25" spans="1:10">
      <c r="A25">
        <v>17</v>
      </c>
      <c r="B25" t="s">
        <v>123</v>
      </c>
      <c r="C25" t="s">
        <v>107</v>
      </c>
      <c r="D25" s="37">
        <v>32956</v>
      </c>
      <c r="E25" s="38">
        <f t="shared" ca="1" si="0"/>
        <v>17</v>
      </c>
      <c r="F25" s="38">
        <f t="shared" ca="1" si="1"/>
        <v>11</v>
      </c>
      <c r="G25" t="s">
        <v>171</v>
      </c>
      <c r="H25" t="s">
        <v>106</v>
      </c>
      <c r="I25" s="30">
        <f t="shared" si="2"/>
        <v>55</v>
      </c>
      <c r="J25" s="21" t="s">
        <v>203</v>
      </c>
    </row>
    <row r="26" spans="1:10">
      <c r="A26">
        <v>18</v>
      </c>
      <c r="B26" t="s">
        <v>124</v>
      </c>
      <c r="C26" t="s">
        <v>125</v>
      </c>
      <c r="D26" s="37">
        <v>32990</v>
      </c>
      <c r="E26" s="38">
        <f t="shared" ca="1" si="0"/>
        <v>17</v>
      </c>
      <c r="F26" s="38">
        <f t="shared" ca="1" si="1"/>
        <v>10</v>
      </c>
      <c r="G26" t="s">
        <v>96</v>
      </c>
      <c r="H26" t="s">
        <v>91</v>
      </c>
      <c r="I26" s="30">
        <f t="shared" si="2"/>
        <v>750</v>
      </c>
      <c r="J26" s="21" t="s">
        <v>204</v>
      </c>
    </row>
    <row r="27" spans="1:10">
      <c r="A27">
        <v>19</v>
      </c>
      <c r="B27" t="s">
        <v>126</v>
      </c>
      <c r="C27" t="s">
        <v>127</v>
      </c>
      <c r="D27" s="37">
        <v>33057</v>
      </c>
      <c r="E27" s="38">
        <f t="shared" ca="1" si="0"/>
        <v>17</v>
      </c>
      <c r="F27" s="38">
        <f t="shared" ca="1" si="1"/>
        <v>8</v>
      </c>
      <c r="G27" t="s">
        <v>128</v>
      </c>
      <c r="H27" t="s">
        <v>83</v>
      </c>
      <c r="I27" s="30">
        <f t="shared" si="2"/>
        <v>1125.5</v>
      </c>
      <c r="J27" s="21" t="s">
        <v>206</v>
      </c>
    </row>
    <row r="28" spans="1:10">
      <c r="A28">
        <v>20</v>
      </c>
      <c r="B28" t="s">
        <v>125</v>
      </c>
      <c r="C28" t="s">
        <v>129</v>
      </c>
      <c r="D28" s="37">
        <v>33063</v>
      </c>
      <c r="E28" s="38">
        <f t="shared" ca="1" si="0"/>
        <v>17</v>
      </c>
      <c r="F28" s="38">
        <f t="shared" ca="1" si="1"/>
        <v>8</v>
      </c>
      <c r="G28" t="s">
        <v>99</v>
      </c>
      <c r="H28" t="s">
        <v>91</v>
      </c>
      <c r="I28" s="30">
        <f t="shared" si="2"/>
        <v>750</v>
      </c>
      <c r="J28" s="21" t="s">
        <v>206</v>
      </c>
    </row>
    <row r="29" spans="1:10">
      <c r="A29">
        <v>21</v>
      </c>
      <c r="B29" t="s">
        <v>130</v>
      </c>
      <c r="C29" t="s">
        <v>131</v>
      </c>
      <c r="D29" s="37">
        <v>33072</v>
      </c>
      <c r="E29" s="38">
        <f t="shared" ca="1" si="0"/>
        <v>17</v>
      </c>
      <c r="F29" s="38">
        <f t="shared" ca="1" si="1"/>
        <v>7</v>
      </c>
      <c r="G29" t="s">
        <v>171</v>
      </c>
      <c r="H29" t="s">
        <v>94</v>
      </c>
      <c r="I29" s="30">
        <f t="shared" si="2"/>
        <v>55</v>
      </c>
      <c r="J29" s="21" t="s">
        <v>206</v>
      </c>
    </row>
    <row r="30" spans="1:10">
      <c r="A30">
        <v>22</v>
      </c>
      <c r="B30" t="s">
        <v>132</v>
      </c>
      <c r="C30" t="s">
        <v>133</v>
      </c>
      <c r="D30" s="37">
        <v>33472</v>
      </c>
      <c r="E30" s="38">
        <f t="shared" ca="1" si="0"/>
        <v>16</v>
      </c>
      <c r="F30" s="38">
        <f t="shared" ca="1" si="1"/>
        <v>6</v>
      </c>
      <c r="G30" t="s">
        <v>198</v>
      </c>
      <c r="H30" t="s">
        <v>94</v>
      </c>
      <c r="I30" s="30">
        <f t="shared" si="2"/>
        <v>55</v>
      </c>
      <c r="J30" s="21" t="s">
        <v>207</v>
      </c>
    </row>
    <row r="31" spans="1:10">
      <c r="A31">
        <v>23</v>
      </c>
      <c r="B31" t="s">
        <v>134</v>
      </c>
      <c r="C31" t="s">
        <v>93</v>
      </c>
      <c r="D31" s="37">
        <v>33475</v>
      </c>
      <c r="E31" s="38">
        <f t="shared" ca="1" si="0"/>
        <v>16</v>
      </c>
      <c r="F31" s="38">
        <f t="shared" ca="1" si="1"/>
        <v>6</v>
      </c>
      <c r="G31" t="s">
        <v>115</v>
      </c>
      <c r="H31" t="s">
        <v>94</v>
      </c>
      <c r="I31" s="30">
        <f t="shared" si="2"/>
        <v>55</v>
      </c>
      <c r="J31" s="21" t="s">
        <v>207</v>
      </c>
    </row>
    <row r="32" spans="1:10">
      <c r="A32">
        <v>24</v>
      </c>
      <c r="B32" t="s">
        <v>135</v>
      </c>
      <c r="C32" t="s">
        <v>117</v>
      </c>
      <c r="D32" s="37">
        <v>33481</v>
      </c>
      <c r="E32" s="38">
        <f t="shared" ca="1" si="0"/>
        <v>16</v>
      </c>
      <c r="F32" s="38">
        <f t="shared" ca="1" si="1"/>
        <v>6</v>
      </c>
      <c r="G32" t="s">
        <v>190</v>
      </c>
      <c r="H32" t="s">
        <v>83</v>
      </c>
      <c r="I32" s="30">
        <f t="shared" si="2"/>
        <v>1125.5</v>
      </c>
      <c r="J32" s="21" t="s">
        <v>207</v>
      </c>
    </row>
    <row r="33" spans="1:10">
      <c r="A33">
        <v>25</v>
      </c>
      <c r="B33" t="s">
        <v>136</v>
      </c>
      <c r="C33" t="s">
        <v>109</v>
      </c>
      <c r="D33" s="37">
        <v>33490</v>
      </c>
      <c r="E33" s="38">
        <f t="shared" ca="1" si="0"/>
        <v>16</v>
      </c>
      <c r="F33" s="38">
        <f t="shared" ca="1" si="1"/>
        <v>6</v>
      </c>
      <c r="G33" t="s">
        <v>137</v>
      </c>
      <c r="H33" t="s">
        <v>83</v>
      </c>
      <c r="I33" s="30">
        <f t="shared" si="2"/>
        <v>1125.5</v>
      </c>
      <c r="J33" s="21" t="s">
        <v>208</v>
      </c>
    </row>
    <row r="34" spans="1:10">
      <c r="A34">
        <v>26</v>
      </c>
      <c r="B34" t="s">
        <v>138</v>
      </c>
      <c r="C34" t="s">
        <v>139</v>
      </c>
      <c r="D34" s="37">
        <v>33496</v>
      </c>
      <c r="E34" s="38">
        <f t="shared" ca="1" si="0"/>
        <v>16</v>
      </c>
      <c r="F34" s="38">
        <f t="shared" ca="1" si="1"/>
        <v>5</v>
      </c>
      <c r="G34" t="s">
        <v>86</v>
      </c>
      <c r="H34" t="s">
        <v>91</v>
      </c>
      <c r="I34" s="30">
        <f t="shared" si="2"/>
        <v>750</v>
      </c>
      <c r="J34" s="21" t="s">
        <v>208</v>
      </c>
    </row>
    <row r="35" spans="1:10">
      <c r="A35">
        <v>27</v>
      </c>
      <c r="B35" t="s">
        <v>140</v>
      </c>
      <c r="C35" t="s">
        <v>141</v>
      </c>
      <c r="D35" s="37">
        <v>33505</v>
      </c>
      <c r="E35" s="38">
        <f t="shared" ca="1" si="0"/>
        <v>16</v>
      </c>
      <c r="F35" s="38">
        <f t="shared" ca="1" si="1"/>
        <v>5</v>
      </c>
      <c r="G35" t="s">
        <v>142</v>
      </c>
      <c r="H35" t="s">
        <v>106</v>
      </c>
      <c r="I35" s="30">
        <f>IF(H35="Gold",1125.5,IF(H35="Theatre",850,IF(H35="Silver",750,55)))</f>
        <v>55</v>
      </c>
      <c r="J35" s="21" t="s">
        <v>208</v>
      </c>
    </row>
    <row r="36" spans="1:10">
      <c r="A36">
        <v>28</v>
      </c>
      <c r="B36" t="s">
        <v>62</v>
      </c>
      <c r="C36" t="s">
        <v>143</v>
      </c>
      <c r="D36" s="37">
        <v>33905</v>
      </c>
      <c r="E36" s="38">
        <f t="shared" ca="1" si="0"/>
        <v>15</v>
      </c>
      <c r="F36" s="38">
        <f t="shared" ca="1" si="1"/>
        <v>4</v>
      </c>
      <c r="G36" t="s">
        <v>142</v>
      </c>
      <c r="H36" t="s">
        <v>83</v>
      </c>
      <c r="I36" s="30">
        <f t="shared" si="2"/>
        <v>1125.5</v>
      </c>
      <c r="J36" s="21" t="s">
        <v>209</v>
      </c>
    </row>
    <row r="37" spans="1:10">
      <c r="A37">
        <v>29</v>
      </c>
      <c r="B37" t="s">
        <v>144</v>
      </c>
      <c r="C37" t="s">
        <v>145</v>
      </c>
      <c r="D37" s="37">
        <v>33911</v>
      </c>
      <c r="E37" s="38">
        <f t="shared" ca="1" si="0"/>
        <v>15</v>
      </c>
      <c r="F37" s="38">
        <f t="shared" ca="1" si="1"/>
        <v>4</v>
      </c>
      <c r="G37" t="s">
        <v>190</v>
      </c>
      <c r="H37" t="s">
        <v>83</v>
      </c>
      <c r="I37" s="30">
        <f t="shared" si="2"/>
        <v>1125.5</v>
      </c>
      <c r="J37" s="21" t="s">
        <v>210</v>
      </c>
    </row>
    <row r="38" spans="1:10">
      <c r="A38">
        <v>30</v>
      </c>
      <c r="B38" t="s">
        <v>116</v>
      </c>
      <c r="C38" t="s">
        <v>146</v>
      </c>
      <c r="D38" s="37">
        <v>33920</v>
      </c>
      <c r="E38" s="38">
        <f t="shared" ca="1" si="0"/>
        <v>15</v>
      </c>
      <c r="F38" s="38">
        <f t="shared" ca="1" si="1"/>
        <v>4</v>
      </c>
      <c r="G38" t="s">
        <v>171</v>
      </c>
      <c r="H38" t="s">
        <v>91</v>
      </c>
      <c r="I38" s="30">
        <f t="shared" si="2"/>
        <v>750</v>
      </c>
      <c r="J38" s="21" t="s">
        <v>210</v>
      </c>
    </row>
    <row r="39" spans="1:10">
      <c r="A39">
        <v>31</v>
      </c>
      <c r="B39" t="s">
        <v>147</v>
      </c>
      <c r="C39" t="s">
        <v>148</v>
      </c>
      <c r="D39" s="37">
        <v>34320</v>
      </c>
      <c r="E39" s="38">
        <f t="shared" ca="1" si="0"/>
        <v>14</v>
      </c>
      <c r="F39" s="38">
        <f t="shared" ca="1" si="1"/>
        <v>2</v>
      </c>
      <c r="G39" t="s">
        <v>149</v>
      </c>
      <c r="H39" t="s">
        <v>87</v>
      </c>
      <c r="I39" s="30">
        <f t="shared" si="2"/>
        <v>850</v>
      </c>
      <c r="J39" s="21" t="s">
        <v>211</v>
      </c>
    </row>
    <row r="40" spans="1:10">
      <c r="A40">
        <v>32</v>
      </c>
      <c r="B40" t="s">
        <v>150</v>
      </c>
      <c r="C40" t="s">
        <v>151</v>
      </c>
      <c r="D40" s="37">
        <v>34323</v>
      </c>
      <c r="E40" s="38">
        <f t="shared" ca="1" si="0"/>
        <v>14</v>
      </c>
      <c r="F40" s="38">
        <f t="shared" ca="1" si="1"/>
        <v>2</v>
      </c>
      <c r="G40" t="s">
        <v>112</v>
      </c>
      <c r="H40" t="s">
        <v>87</v>
      </c>
      <c r="I40" s="30">
        <f t="shared" si="2"/>
        <v>850</v>
      </c>
      <c r="J40" s="21" t="s">
        <v>211</v>
      </c>
    </row>
    <row r="41" spans="1:10">
      <c r="A41">
        <v>33</v>
      </c>
      <c r="B41" t="s">
        <v>85</v>
      </c>
      <c r="C41" t="s">
        <v>152</v>
      </c>
      <c r="D41" s="37">
        <v>34329</v>
      </c>
      <c r="E41" s="38">
        <f t="shared" ca="1" si="0"/>
        <v>14</v>
      </c>
      <c r="F41" s="38">
        <f t="shared" ca="1" si="1"/>
        <v>2</v>
      </c>
      <c r="G41" t="s">
        <v>149</v>
      </c>
      <c r="H41" t="s">
        <v>87</v>
      </c>
      <c r="I41" s="30">
        <f t="shared" si="2"/>
        <v>850</v>
      </c>
      <c r="J41" s="21" t="s">
        <v>211</v>
      </c>
    </row>
    <row r="42" spans="1:10">
      <c r="A42">
        <v>34</v>
      </c>
      <c r="B42" t="s">
        <v>153</v>
      </c>
      <c r="C42" t="s">
        <v>109</v>
      </c>
      <c r="D42" s="37">
        <v>34338</v>
      </c>
      <c r="E42" s="38">
        <f t="shared" ca="1" si="0"/>
        <v>14</v>
      </c>
      <c r="F42" s="38">
        <f t="shared" ca="1" si="1"/>
        <v>2</v>
      </c>
      <c r="G42" t="s">
        <v>154</v>
      </c>
      <c r="H42" t="s">
        <v>87</v>
      </c>
      <c r="I42" s="30">
        <f t="shared" si="2"/>
        <v>850</v>
      </c>
      <c r="J42" s="21" t="s">
        <v>199</v>
      </c>
    </row>
    <row r="43" spans="1:10">
      <c r="A43">
        <v>35</v>
      </c>
      <c r="B43" t="s">
        <v>155</v>
      </c>
      <c r="C43" t="s">
        <v>139</v>
      </c>
      <c r="D43" s="37">
        <v>34344</v>
      </c>
      <c r="E43" s="38">
        <f t="shared" ca="1" si="0"/>
        <v>14</v>
      </c>
      <c r="F43" s="38">
        <f t="shared" ca="1" si="1"/>
        <v>2</v>
      </c>
      <c r="G43" t="s">
        <v>90</v>
      </c>
      <c r="H43" t="s">
        <v>91</v>
      </c>
      <c r="I43" s="30">
        <f t="shared" si="2"/>
        <v>750</v>
      </c>
      <c r="J43" s="21" t="s">
        <v>199</v>
      </c>
    </row>
    <row r="44" spans="1:10">
      <c r="A44">
        <v>36</v>
      </c>
      <c r="B44" t="s">
        <v>156</v>
      </c>
      <c r="C44" t="s">
        <v>157</v>
      </c>
      <c r="D44" s="37">
        <v>34353</v>
      </c>
      <c r="E44" s="38">
        <f t="shared" ca="1" si="0"/>
        <v>14</v>
      </c>
      <c r="F44" s="38">
        <f t="shared" ca="1" si="1"/>
        <v>1</v>
      </c>
      <c r="G44" t="s">
        <v>90</v>
      </c>
      <c r="H44" t="s">
        <v>91</v>
      </c>
      <c r="I44" s="30">
        <f t="shared" si="2"/>
        <v>750</v>
      </c>
      <c r="J44" s="21" t="s">
        <v>199</v>
      </c>
    </row>
    <row r="45" spans="1:10">
      <c r="A45">
        <v>37</v>
      </c>
      <c r="B45" t="s">
        <v>158</v>
      </c>
      <c r="C45" t="s">
        <v>159</v>
      </c>
      <c r="D45" s="37">
        <v>34753</v>
      </c>
      <c r="E45" s="38">
        <f t="shared" ca="1" si="0"/>
        <v>13</v>
      </c>
      <c r="F45" s="38">
        <f t="shared" ca="1" si="1"/>
        <v>0</v>
      </c>
      <c r="G45" t="s">
        <v>99</v>
      </c>
      <c r="H45" t="s">
        <v>91</v>
      </c>
      <c r="I45" s="30">
        <f t="shared" si="2"/>
        <v>750</v>
      </c>
      <c r="J45" s="21" t="s">
        <v>200</v>
      </c>
    </row>
    <row r="46" spans="1:10">
      <c r="A46">
        <v>38</v>
      </c>
      <c r="B46" t="s">
        <v>160</v>
      </c>
      <c r="C46" t="s">
        <v>156</v>
      </c>
      <c r="D46" s="37">
        <v>34756</v>
      </c>
      <c r="E46" s="38">
        <f t="shared" ca="1" si="0"/>
        <v>13</v>
      </c>
      <c r="F46" s="38">
        <f t="shared" ca="1" si="1"/>
        <v>0</v>
      </c>
      <c r="G46" t="s">
        <v>171</v>
      </c>
      <c r="H46" t="s">
        <v>83</v>
      </c>
      <c r="I46" s="30">
        <f t="shared" si="2"/>
        <v>1125.5</v>
      </c>
      <c r="J46" s="21" t="s">
        <v>200</v>
      </c>
    </row>
    <row r="47" spans="1:10">
      <c r="A47">
        <v>39</v>
      </c>
      <c r="B47" t="s">
        <v>161</v>
      </c>
      <c r="C47" t="s">
        <v>162</v>
      </c>
      <c r="D47" s="37">
        <v>34762</v>
      </c>
      <c r="E47" s="38">
        <f t="shared" ca="1" si="0"/>
        <v>13</v>
      </c>
      <c r="F47" s="38">
        <f t="shared" ca="1" si="1"/>
        <v>0</v>
      </c>
      <c r="G47" t="s">
        <v>190</v>
      </c>
      <c r="H47" t="s">
        <v>91</v>
      </c>
      <c r="I47" s="30">
        <f t="shared" si="2"/>
        <v>750</v>
      </c>
      <c r="J47" s="21" t="s">
        <v>203</v>
      </c>
    </row>
    <row r="48" spans="1:10">
      <c r="A48">
        <v>40</v>
      </c>
      <c r="B48" t="s">
        <v>163</v>
      </c>
      <c r="C48" t="s">
        <v>151</v>
      </c>
      <c r="D48" s="37">
        <v>34768</v>
      </c>
      <c r="E48" s="38">
        <f t="shared" ca="1" si="0"/>
        <v>13</v>
      </c>
      <c r="F48" s="38">
        <f t="shared" ca="1" si="1"/>
        <v>0</v>
      </c>
      <c r="G48" t="s">
        <v>137</v>
      </c>
      <c r="H48" t="s">
        <v>83</v>
      </c>
      <c r="I48" s="30">
        <f t="shared" si="2"/>
        <v>1125.5</v>
      </c>
      <c r="J48" s="21" t="s">
        <v>203</v>
      </c>
    </row>
    <row r="49" spans="1:10">
      <c r="A49">
        <v>41</v>
      </c>
      <c r="B49" t="s">
        <v>164</v>
      </c>
      <c r="C49" t="s">
        <v>141</v>
      </c>
      <c r="D49" s="37">
        <v>34777</v>
      </c>
      <c r="E49" s="38">
        <f t="shared" ca="1" si="0"/>
        <v>12</v>
      </c>
      <c r="F49" s="38">
        <f t="shared" ca="1" si="1"/>
        <v>11</v>
      </c>
      <c r="G49" t="s">
        <v>154</v>
      </c>
      <c r="H49" t="s">
        <v>87</v>
      </c>
      <c r="I49" s="30">
        <f t="shared" si="2"/>
        <v>850</v>
      </c>
      <c r="J49" s="21" t="s">
        <v>203</v>
      </c>
    </row>
    <row r="50" spans="1:10">
      <c r="A50">
        <v>42</v>
      </c>
      <c r="B50" t="s">
        <v>165</v>
      </c>
      <c r="C50" t="s">
        <v>166</v>
      </c>
      <c r="D50" s="37">
        <v>34783</v>
      </c>
      <c r="E50" s="38">
        <f t="shared" ca="1" si="0"/>
        <v>12</v>
      </c>
      <c r="F50" s="38">
        <f t="shared" ca="1" si="1"/>
        <v>11</v>
      </c>
      <c r="G50" t="s">
        <v>171</v>
      </c>
      <c r="H50" t="s">
        <v>87</v>
      </c>
      <c r="I50" s="30">
        <f t="shared" si="2"/>
        <v>850</v>
      </c>
      <c r="J50" s="21" t="s">
        <v>203</v>
      </c>
    </row>
    <row r="51" spans="1:10">
      <c r="A51">
        <v>43</v>
      </c>
      <c r="B51" t="s">
        <v>167</v>
      </c>
      <c r="C51" t="s">
        <v>118</v>
      </c>
      <c r="D51" s="37">
        <v>34792</v>
      </c>
      <c r="E51" s="38">
        <f t="shared" ca="1" si="0"/>
        <v>12</v>
      </c>
      <c r="F51" s="38">
        <f t="shared" ca="1" si="1"/>
        <v>11</v>
      </c>
      <c r="G51" t="s">
        <v>171</v>
      </c>
      <c r="H51" t="s">
        <v>87</v>
      </c>
      <c r="I51" s="30">
        <f t="shared" si="2"/>
        <v>850</v>
      </c>
      <c r="J51" s="21" t="s">
        <v>204</v>
      </c>
    </row>
    <row r="52" spans="1:10">
      <c r="A52">
        <v>44</v>
      </c>
      <c r="B52" t="s">
        <v>168</v>
      </c>
      <c r="C52" t="s">
        <v>117</v>
      </c>
      <c r="D52" s="37">
        <v>35192</v>
      </c>
      <c r="E52" s="38">
        <f t="shared" ca="1" si="0"/>
        <v>11</v>
      </c>
      <c r="F52" s="38">
        <f t="shared" ca="1" si="1"/>
        <v>10</v>
      </c>
      <c r="G52" t="s">
        <v>137</v>
      </c>
      <c r="H52" t="s">
        <v>94</v>
      </c>
      <c r="I52" s="30">
        <f>IF(H52="Gold",1125.5,IF(H52="Theatre",850,IF(H52="Silver",750,55)))</f>
        <v>55</v>
      </c>
      <c r="J52" s="21" t="s">
        <v>205</v>
      </c>
    </row>
    <row r="53" spans="1:10">
      <c r="A53">
        <v>45</v>
      </c>
      <c r="B53" t="s">
        <v>169</v>
      </c>
      <c r="C53" t="s">
        <v>170</v>
      </c>
      <c r="D53" s="37">
        <v>35195</v>
      </c>
      <c r="E53" s="38">
        <f t="shared" ca="1" si="0"/>
        <v>11</v>
      </c>
      <c r="F53" s="38">
        <f t="shared" ca="1" si="1"/>
        <v>10</v>
      </c>
      <c r="G53" t="s">
        <v>171</v>
      </c>
      <c r="H53" t="s">
        <v>83</v>
      </c>
      <c r="I53" s="30">
        <f t="shared" si="2"/>
        <v>1125.5</v>
      </c>
      <c r="J53" s="21" t="s">
        <v>205</v>
      </c>
    </row>
    <row r="54" spans="1:10">
      <c r="A54">
        <v>46</v>
      </c>
      <c r="B54" t="s">
        <v>172</v>
      </c>
      <c r="C54" t="s">
        <v>125</v>
      </c>
      <c r="D54" s="37">
        <v>35201</v>
      </c>
      <c r="E54" s="38">
        <f t="shared" ca="1" si="0"/>
        <v>11</v>
      </c>
      <c r="F54" s="38">
        <f t="shared" ca="1" si="1"/>
        <v>9</v>
      </c>
      <c r="G54" t="s">
        <v>154</v>
      </c>
      <c r="H54" t="s">
        <v>94</v>
      </c>
      <c r="I54" s="30">
        <f t="shared" si="2"/>
        <v>55</v>
      </c>
      <c r="J54" s="21" t="s">
        <v>205</v>
      </c>
    </row>
    <row r="55" spans="1:10">
      <c r="A55">
        <v>47</v>
      </c>
      <c r="B55" t="s">
        <v>125</v>
      </c>
      <c r="C55" t="s">
        <v>173</v>
      </c>
      <c r="D55" s="37">
        <v>35210</v>
      </c>
      <c r="E55" s="38">
        <f t="shared" ca="1" si="0"/>
        <v>11</v>
      </c>
      <c r="F55" s="38">
        <f t="shared" ca="1" si="1"/>
        <v>9</v>
      </c>
      <c r="G55" t="s">
        <v>86</v>
      </c>
      <c r="H55" t="s">
        <v>83</v>
      </c>
      <c r="I55" s="30">
        <f t="shared" si="2"/>
        <v>1125.5</v>
      </c>
      <c r="J55" s="21" t="s">
        <v>205</v>
      </c>
    </row>
    <row r="56" spans="1:10">
      <c r="A56">
        <v>48</v>
      </c>
      <c r="B56" t="s">
        <v>174</v>
      </c>
      <c r="C56" t="s">
        <v>156</v>
      </c>
      <c r="D56" s="37">
        <v>35216</v>
      </c>
      <c r="E56" s="38">
        <f t="shared" ca="1" si="0"/>
        <v>11</v>
      </c>
      <c r="F56" s="38">
        <f t="shared" ca="1" si="1"/>
        <v>9</v>
      </c>
      <c r="G56" t="s">
        <v>86</v>
      </c>
      <c r="H56" t="s">
        <v>94</v>
      </c>
      <c r="I56" s="30">
        <f t="shared" si="2"/>
        <v>55</v>
      </c>
      <c r="J56" s="21" t="s">
        <v>205</v>
      </c>
    </row>
    <row r="57" spans="1:10">
      <c r="A57">
        <v>49</v>
      </c>
      <c r="B57" t="s">
        <v>175</v>
      </c>
      <c r="C57" t="s">
        <v>176</v>
      </c>
      <c r="D57" s="37">
        <v>35225</v>
      </c>
      <c r="E57" s="38">
        <f t="shared" ca="1" si="0"/>
        <v>11</v>
      </c>
      <c r="F57" s="38">
        <f t="shared" ca="1" si="1"/>
        <v>9</v>
      </c>
      <c r="G57" t="s">
        <v>99</v>
      </c>
      <c r="H57" t="s">
        <v>87</v>
      </c>
      <c r="I57" s="30">
        <f t="shared" si="2"/>
        <v>850</v>
      </c>
      <c r="J57" s="21" t="s">
        <v>110</v>
      </c>
    </row>
    <row r="58" spans="1:10">
      <c r="A58">
        <v>50</v>
      </c>
      <c r="B58" t="s">
        <v>62</v>
      </c>
      <c r="C58" t="s">
        <v>95</v>
      </c>
      <c r="D58" s="37">
        <v>35625</v>
      </c>
      <c r="E58" s="38">
        <f t="shared" ca="1" si="0"/>
        <v>10</v>
      </c>
      <c r="F58" s="38">
        <f t="shared" ca="1" si="1"/>
        <v>8</v>
      </c>
      <c r="G58" t="s">
        <v>149</v>
      </c>
      <c r="H58" t="s">
        <v>87</v>
      </c>
      <c r="I58" s="30">
        <f t="shared" si="2"/>
        <v>850</v>
      </c>
      <c r="J58" s="21" t="s">
        <v>206</v>
      </c>
    </row>
    <row r="59" spans="1:10">
      <c r="A59">
        <v>51</v>
      </c>
      <c r="B59" t="s">
        <v>177</v>
      </c>
      <c r="C59" t="s">
        <v>107</v>
      </c>
      <c r="D59" s="37">
        <v>35628</v>
      </c>
      <c r="E59" s="38">
        <f t="shared" ca="1" si="0"/>
        <v>10</v>
      </c>
      <c r="F59" s="38">
        <f t="shared" ca="1" si="1"/>
        <v>7</v>
      </c>
      <c r="G59" t="s">
        <v>149</v>
      </c>
      <c r="H59" t="s">
        <v>83</v>
      </c>
      <c r="I59" s="30">
        <f t="shared" si="2"/>
        <v>1125.5</v>
      </c>
      <c r="J59" s="21" t="s">
        <v>206</v>
      </c>
    </row>
    <row r="60" spans="1:10">
      <c r="A60">
        <v>52</v>
      </c>
      <c r="B60" t="s">
        <v>178</v>
      </c>
      <c r="C60" t="s">
        <v>179</v>
      </c>
      <c r="D60" s="37">
        <v>35634</v>
      </c>
      <c r="E60" s="38">
        <f t="shared" ca="1" si="0"/>
        <v>10</v>
      </c>
      <c r="F60" s="38">
        <f t="shared" ca="1" si="1"/>
        <v>7</v>
      </c>
      <c r="G60" t="s">
        <v>112</v>
      </c>
      <c r="H60" t="s">
        <v>87</v>
      </c>
      <c r="I60" s="30">
        <f t="shared" si="2"/>
        <v>850</v>
      </c>
      <c r="J60" s="21" t="s">
        <v>206</v>
      </c>
    </row>
    <row r="61" spans="1:10">
      <c r="A61">
        <v>53</v>
      </c>
      <c r="B61" t="s">
        <v>180</v>
      </c>
      <c r="C61" t="s">
        <v>181</v>
      </c>
      <c r="D61" s="37">
        <v>35640</v>
      </c>
      <c r="E61" s="38">
        <f t="shared" ca="1" si="0"/>
        <v>10</v>
      </c>
      <c r="F61" s="38">
        <f t="shared" ca="1" si="1"/>
        <v>7</v>
      </c>
      <c r="G61" t="s">
        <v>128</v>
      </c>
      <c r="H61" t="s">
        <v>87</v>
      </c>
      <c r="I61" s="30">
        <f t="shared" si="2"/>
        <v>850</v>
      </c>
      <c r="J61" s="21" t="s">
        <v>206</v>
      </c>
    </row>
    <row r="62" spans="1:10">
      <c r="A62">
        <v>54</v>
      </c>
      <c r="B62" t="s">
        <v>182</v>
      </c>
      <c r="C62" t="s">
        <v>183</v>
      </c>
      <c r="D62" s="37">
        <v>35649</v>
      </c>
      <c r="E62" s="38">
        <f t="shared" ca="1" si="0"/>
        <v>10</v>
      </c>
      <c r="F62" s="38">
        <f t="shared" ca="1" si="1"/>
        <v>7</v>
      </c>
      <c r="G62" t="s">
        <v>198</v>
      </c>
      <c r="H62" t="s">
        <v>83</v>
      </c>
      <c r="I62" s="30">
        <f t="shared" si="2"/>
        <v>1125.5</v>
      </c>
      <c r="J62" s="21" t="s">
        <v>207</v>
      </c>
    </row>
    <row r="63" spans="1:10">
      <c r="A63">
        <v>55</v>
      </c>
      <c r="B63" t="s">
        <v>181</v>
      </c>
      <c r="C63" t="s">
        <v>184</v>
      </c>
      <c r="D63" s="37">
        <v>35655</v>
      </c>
      <c r="E63" s="38">
        <f t="shared" ca="1" si="0"/>
        <v>10</v>
      </c>
      <c r="F63" s="38">
        <f t="shared" ca="1" si="1"/>
        <v>7</v>
      </c>
      <c r="G63" t="s">
        <v>137</v>
      </c>
      <c r="H63" t="s">
        <v>87</v>
      </c>
      <c r="I63" s="30">
        <f t="shared" si="2"/>
        <v>850</v>
      </c>
      <c r="J63" s="21" t="s">
        <v>207</v>
      </c>
    </row>
    <row r="64" spans="1:10">
      <c r="A64">
        <v>56</v>
      </c>
      <c r="B64" t="s">
        <v>185</v>
      </c>
      <c r="C64" t="s">
        <v>186</v>
      </c>
      <c r="D64" s="37">
        <v>35664</v>
      </c>
      <c r="E64" s="38">
        <f t="shared" ca="1" si="0"/>
        <v>10</v>
      </c>
      <c r="F64" s="38">
        <f t="shared" ca="1" si="1"/>
        <v>6</v>
      </c>
      <c r="G64" t="s">
        <v>115</v>
      </c>
      <c r="H64" t="s">
        <v>106</v>
      </c>
      <c r="I64" s="30">
        <f t="shared" si="2"/>
        <v>55</v>
      </c>
      <c r="J64" s="21" t="s">
        <v>207</v>
      </c>
    </row>
    <row r="65" spans="1:10">
      <c r="A65">
        <v>57</v>
      </c>
      <c r="B65" t="s">
        <v>187</v>
      </c>
      <c r="C65" t="s">
        <v>188</v>
      </c>
      <c r="D65" s="37">
        <v>36064</v>
      </c>
      <c r="E65" s="38">
        <f t="shared" ca="1" si="0"/>
        <v>9</v>
      </c>
      <c r="F65" s="38">
        <f t="shared" ca="1" si="1"/>
        <v>5</v>
      </c>
      <c r="G65" t="s">
        <v>137</v>
      </c>
      <c r="H65" t="s">
        <v>91</v>
      </c>
      <c r="I65" s="30">
        <f t="shared" si="2"/>
        <v>750</v>
      </c>
      <c r="J65" s="21" t="s">
        <v>208</v>
      </c>
    </row>
    <row r="66" spans="1:10">
      <c r="A66">
        <v>58</v>
      </c>
      <c r="B66" t="s">
        <v>189</v>
      </c>
      <c r="C66" t="s">
        <v>85</v>
      </c>
      <c r="D66" s="37">
        <v>36067</v>
      </c>
      <c r="E66" s="38">
        <f t="shared" ca="1" si="0"/>
        <v>9</v>
      </c>
      <c r="F66" s="38">
        <f t="shared" ca="1" si="1"/>
        <v>5</v>
      </c>
      <c r="G66" t="s">
        <v>190</v>
      </c>
      <c r="H66" t="s">
        <v>91</v>
      </c>
      <c r="I66" s="30">
        <f t="shared" si="2"/>
        <v>750</v>
      </c>
      <c r="J66" s="21" t="s">
        <v>208</v>
      </c>
    </row>
    <row r="67" spans="1:10">
      <c r="A67">
        <v>59</v>
      </c>
      <c r="B67" t="s">
        <v>191</v>
      </c>
      <c r="C67" t="s">
        <v>152</v>
      </c>
      <c r="D67" s="37">
        <v>36073</v>
      </c>
      <c r="E67" s="38">
        <f t="shared" ca="1" si="0"/>
        <v>9</v>
      </c>
      <c r="F67" s="38">
        <f t="shared" ca="1" si="1"/>
        <v>5</v>
      </c>
      <c r="G67" t="s">
        <v>115</v>
      </c>
      <c r="H67" t="s">
        <v>94</v>
      </c>
      <c r="I67" s="30">
        <f>IF(H67="Gold",1125.5,IF(H67="Theatre",850,IF(H67="Silver",750,55)))</f>
        <v>55</v>
      </c>
      <c r="J67" s="21" t="s">
        <v>209</v>
      </c>
    </row>
    <row r="68" spans="1:10">
      <c r="A68">
        <v>60</v>
      </c>
      <c r="B68" t="s">
        <v>158</v>
      </c>
      <c r="C68" t="s">
        <v>109</v>
      </c>
      <c r="D68" s="37">
        <v>36082</v>
      </c>
      <c r="E68" s="38">
        <f t="shared" ca="1" si="0"/>
        <v>9</v>
      </c>
      <c r="F68" s="38">
        <f t="shared" ca="1" si="1"/>
        <v>5</v>
      </c>
      <c r="G68" t="s">
        <v>142</v>
      </c>
      <c r="H68" t="s">
        <v>94</v>
      </c>
      <c r="I68" s="30">
        <f t="shared" si="2"/>
        <v>55</v>
      </c>
      <c r="J68" s="21" t="s">
        <v>209</v>
      </c>
    </row>
    <row r="69" spans="1:10">
      <c r="A69">
        <v>61</v>
      </c>
      <c r="B69" t="s">
        <v>192</v>
      </c>
      <c r="C69" t="s">
        <v>193</v>
      </c>
      <c r="D69" s="37">
        <v>36088</v>
      </c>
      <c r="E69" s="38">
        <f t="shared" ca="1" si="0"/>
        <v>9</v>
      </c>
      <c r="F69" s="38">
        <f t="shared" ca="1" si="1"/>
        <v>4</v>
      </c>
      <c r="G69" t="s">
        <v>137</v>
      </c>
      <c r="H69" t="s">
        <v>87</v>
      </c>
      <c r="I69" s="30">
        <f t="shared" si="2"/>
        <v>850</v>
      </c>
      <c r="J69" s="21" t="s">
        <v>209</v>
      </c>
    </row>
    <row r="70" spans="1:10">
      <c r="A70">
        <v>62</v>
      </c>
      <c r="B70" t="s">
        <v>194</v>
      </c>
      <c r="C70" t="s">
        <v>189</v>
      </c>
      <c r="D70" s="37">
        <v>36097</v>
      </c>
      <c r="E70" s="38">
        <f t="shared" ca="1" si="0"/>
        <v>9</v>
      </c>
      <c r="F70" s="38">
        <f t="shared" ca="1" si="1"/>
        <v>4</v>
      </c>
      <c r="G70" t="s">
        <v>149</v>
      </c>
      <c r="H70" t="s">
        <v>91</v>
      </c>
      <c r="I70" s="30">
        <f t="shared" si="2"/>
        <v>750</v>
      </c>
      <c r="J70" s="21" t="s">
        <v>209</v>
      </c>
    </row>
    <row r="71" spans="1:10">
      <c r="A71">
        <v>63</v>
      </c>
      <c r="B71" t="s">
        <v>195</v>
      </c>
      <c r="C71" t="s">
        <v>196</v>
      </c>
      <c r="D71" s="37">
        <v>36137</v>
      </c>
      <c r="E71" s="38">
        <f t="shared" ca="1" si="0"/>
        <v>9</v>
      </c>
      <c r="F71" s="38">
        <f t="shared" ca="1" si="1"/>
        <v>3</v>
      </c>
      <c r="G71" t="s">
        <v>112</v>
      </c>
      <c r="H71" t="s">
        <v>94</v>
      </c>
      <c r="I71" s="30">
        <f t="shared" si="2"/>
        <v>55</v>
      </c>
      <c r="J71" s="21" t="s">
        <v>211</v>
      </c>
    </row>
    <row r="72" spans="1:10">
      <c r="A72">
        <v>64</v>
      </c>
      <c r="B72" t="s">
        <v>84</v>
      </c>
      <c r="C72" t="s">
        <v>197</v>
      </c>
      <c r="D72" s="37">
        <v>36203</v>
      </c>
      <c r="E72" s="38">
        <f t="shared" ca="1" si="0"/>
        <v>9</v>
      </c>
      <c r="F72" s="38">
        <f t="shared" ca="1" si="1"/>
        <v>1</v>
      </c>
      <c r="G72" t="s">
        <v>198</v>
      </c>
      <c r="H72" t="s">
        <v>83</v>
      </c>
      <c r="I72" s="30">
        <f t="shared" si="2"/>
        <v>1125.5</v>
      </c>
      <c r="J72" s="21" t="s">
        <v>200</v>
      </c>
    </row>
    <row r="73" spans="1:10">
      <c r="A73">
        <v>65</v>
      </c>
      <c r="B73" t="s">
        <v>181</v>
      </c>
      <c r="C73" t="s">
        <v>117</v>
      </c>
      <c r="D73" s="37">
        <v>35118</v>
      </c>
      <c r="E73" s="38">
        <f t="shared" ca="1" si="0"/>
        <v>12</v>
      </c>
      <c r="F73" s="38">
        <f t="shared" ref="F73:F110" ca="1" si="3">TRUNC((((NOW()-D73)/365.25)-E73)*12)</f>
        <v>0</v>
      </c>
      <c r="G73" t="s">
        <v>86</v>
      </c>
      <c r="H73" t="s">
        <v>83</v>
      </c>
      <c r="I73" s="30">
        <f t="shared" si="2"/>
        <v>1125.5</v>
      </c>
      <c r="J73" s="21" t="s">
        <v>200</v>
      </c>
    </row>
    <row r="74" spans="1:10">
      <c r="A74">
        <v>66</v>
      </c>
      <c r="B74" t="s">
        <v>132</v>
      </c>
      <c r="C74" t="s">
        <v>212</v>
      </c>
      <c r="D74" s="37">
        <v>36203</v>
      </c>
      <c r="E74" s="38">
        <f t="shared" ref="E74:E110" ca="1" si="4">TRUNC((NOW()-D74)/365.25)</f>
        <v>9</v>
      </c>
      <c r="F74" s="38">
        <f t="shared" ca="1" si="3"/>
        <v>1</v>
      </c>
      <c r="G74" t="s">
        <v>142</v>
      </c>
      <c r="H74" t="s">
        <v>91</v>
      </c>
      <c r="I74" s="30">
        <f t="shared" si="2"/>
        <v>750</v>
      </c>
      <c r="J74" s="21" t="s">
        <v>200</v>
      </c>
    </row>
    <row r="75" spans="1:10">
      <c r="A75">
        <v>67</v>
      </c>
      <c r="B75" t="s">
        <v>213</v>
      </c>
      <c r="C75" t="s">
        <v>214</v>
      </c>
      <c r="D75" s="37">
        <v>35888</v>
      </c>
      <c r="E75" s="38">
        <f t="shared" ca="1" si="4"/>
        <v>9</v>
      </c>
      <c r="F75" s="38">
        <f t="shared" ca="1" si="3"/>
        <v>11</v>
      </c>
      <c r="G75" t="s">
        <v>190</v>
      </c>
      <c r="H75" t="s">
        <v>91</v>
      </c>
      <c r="I75" s="30">
        <f t="shared" si="2"/>
        <v>750</v>
      </c>
      <c r="J75" s="21" t="s">
        <v>204</v>
      </c>
    </row>
    <row r="76" spans="1:10">
      <c r="A76">
        <v>68</v>
      </c>
      <c r="B76" t="s">
        <v>215</v>
      </c>
      <c r="C76" t="s">
        <v>216</v>
      </c>
      <c r="D76" s="37">
        <v>35948</v>
      </c>
      <c r="E76" s="38">
        <f t="shared" ca="1" si="4"/>
        <v>9</v>
      </c>
      <c r="F76" s="38">
        <f t="shared" ca="1" si="3"/>
        <v>9</v>
      </c>
      <c r="G76" t="s">
        <v>149</v>
      </c>
      <c r="H76" t="s">
        <v>106</v>
      </c>
      <c r="I76" s="30">
        <f t="shared" si="2"/>
        <v>55</v>
      </c>
      <c r="J76" s="21" t="s">
        <v>110</v>
      </c>
    </row>
    <row r="77" spans="1:10">
      <c r="A77">
        <v>69</v>
      </c>
      <c r="B77" t="s">
        <v>217</v>
      </c>
      <c r="C77" t="s">
        <v>218</v>
      </c>
      <c r="D77" s="37">
        <v>35977</v>
      </c>
      <c r="E77" s="38">
        <f t="shared" ca="1" si="4"/>
        <v>9</v>
      </c>
      <c r="F77" s="38">
        <f t="shared" ca="1" si="3"/>
        <v>8</v>
      </c>
      <c r="G77" t="s">
        <v>86</v>
      </c>
      <c r="H77" t="s">
        <v>83</v>
      </c>
      <c r="I77" s="30">
        <f t="shared" si="2"/>
        <v>1125.5</v>
      </c>
      <c r="J77" s="21" t="s">
        <v>206</v>
      </c>
    </row>
    <row r="78" spans="1:10">
      <c r="A78">
        <v>70</v>
      </c>
      <c r="B78" t="s">
        <v>116</v>
      </c>
      <c r="C78" t="s">
        <v>219</v>
      </c>
      <c r="D78" s="37">
        <v>36283</v>
      </c>
      <c r="E78" s="38">
        <f t="shared" ca="1" si="4"/>
        <v>8</v>
      </c>
      <c r="F78" s="38">
        <f t="shared" ca="1" si="3"/>
        <v>10</v>
      </c>
      <c r="G78" t="s">
        <v>128</v>
      </c>
      <c r="H78" t="s">
        <v>91</v>
      </c>
      <c r="I78" s="30">
        <f t="shared" ref="I78:I110" si="5">IF(H78="Gold",1125.5,IF(H78="Theatre",850,IF(H78="Silver",750,55)))</f>
        <v>750</v>
      </c>
      <c r="J78" s="21" t="s">
        <v>205</v>
      </c>
    </row>
    <row r="79" spans="1:10">
      <c r="A79">
        <v>71</v>
      </c>
      <c r="B79" t="s">
        <v>220</v>
      </c>
      <c r="C79" t="s">
        <v>221</v>
      </c>
      <c r="D79" s="37">
        <v>36313</v>
      </c>
      <c r="E79" s="38">
        <f t="shared" ca="1" si="4"/>
        <v>8</v>
      </c>
      <c r="F79" s="38">
        <f t="shared" ca="1" si="3"/>
        <v>9</v>
      </c>
      <c r="G79" t="s">
        <v>90</v>
      </c>
      <c r="H79" t="s">
        <v>91</v>
      </c>
      <c r="I79" s="30">
        <f t="shared" si="5"/>
        <v>750</v>
      </c>
      <c r="J79" s="21" t="s">
        <v>110</v>
      </c>
    </row>
    <row r="80" spans="1:10">
      <c r="A80">
        <v>72</v>
      </c>
      <c r="B80" t="s">
        <v>136</v>
      </c>
      <c r="C80" t="s">
        <v>222</v>
      </c>
      <c r="D80" s="37">
        <v>35582</v>
      </c>
      <c r="E80" s="38">
        <f t="shared" ca="1" si="4"/>
        <v>10</v>
      </c>
      <c r="F80" s="38">
        <f t="shared" ca="1" si="3"/>
        <v>9</v>
      </c>
      <c r="G80" t="s">
        <v>190</v>
      </c>
      <c r="H80" t="s">
        <v>106</v>
      </c>
      <c r="I80" s="30">
        <f t="shared" si="5"/>
        <v>55</v>
      </c>
      <c r="J80" s="21" t="s">
        <v>110</v>
      </c>
    </row>
    <row r="81" spans="1:10">
      <c r="A81">
        <v>73</v>
      </c>
      <c r="B81" t="s">
        <v>223</v>
      </c>
      <c r="C81" t="s">
        <v>224</v>
      </c>
      <c r="D81" s="37">
        <v>36313</v>
      </c>
      <c r="E81" s="38">
        <f t="shared" ca="1" si="4"/>
        <v>8</v>
      </c>
      <c r="F81" s="38">
        <f t="shared" ca="1" si="3"/>
        <v>9</v>
      </c>
      <c r="G81" t="s">
        <v>149</v>
      </c>
      <c r="H81" t="s">
        <v>91</v>
      </c>
      <c r="I81" s="30">
        <f t="shared" si="5"/>
        <v>750</v>
      </c>
      <c r="J81" s="21" t="s">
        <v>110</v>
      </c>
    </row>
    <row r="82" spans="1:10">
      <c r="A82">
        <v>74</v>
      </c>
      <c r="B82" t="s">
        <v>225</v>
      </c>
      <c r="C82" t="s">
        <v>226</v>
      </c>
      <c r="D82" s="37">
        <v>35551</v>
      </c>
      <c r="E82" s="38">
        <f t="shared" ca="1" si="4"/>
        <v>10</v>
      </c>
      <c r="F82" s="38">
        <f t="shared" ca="1" si="3"/>
        <v>10</v>
      </c>
      <c r="G82" t="s">
        <v>142</v>
      </c>
      <c r="H82" t="s">
        <v>83</v>
      </c>
      <c r="I82" s="30">
        <f t="shared" si="5"/>
        <v>1125.5</v>
      </c>
      <c r="J82" s="21" t="s">
        <v>205</v>
      </c>
    </row>
    <row r="83" spans="1:10">
      <c r="A83">
        <v>75</v>
      </c>
      <c r="B83" t="s">
        <v>227</v>
      </c>
      <c r="C83" t="s">
        <v>228</v>
      </c>
      <c r="D83" s="37">
        <v>35434</v>
      </c>
      <c r="E83" s="38">
        <f t="shared" ca="1" si="4"/>
        <v>11</v>
      </c>
      <c r="F83" s="38">
        <f t="shared" ca="1" si="3"/>
        <v>2</v>
      </c>
      <c r="G83" t="s">
        <v>149</v>
      </c>
      <c r="H83" t="s">
        <v>83</v>
      </c>
      <c r="I83" s="39">
        <f t="shared" si="5"/>
        <v>1125.5</v>
      </c>
      <c r="J83" s="21" t="s">
        <v>199</v>
      </c>
    </row>
    <row r="84" spans="1:10">
      <c r="A84">
        <v>76</v>
      </c>
      <c r="B84" t="s">
        <v>100</v>
      </c>
      <c r="C84" t="s">
        <v>229</v>
      </c>
      <c r="D84" s="37">
        <v>32193</v>
      </c>
      <c r="E84" s="38">
        <f t="shared" ca="1" si="4"/>
        <v>20</v>
      </c>
      <c r="F84" s="38">
        <f t="shared" ca="1" si="3"/>
        <v>0</v>
      </c>
      <c r="G84" t="s">
        <v>99</v>
      </c>
      <c r="H84" t="s">
        <v>87</v>
      </c>
      <c r="I84" s="30">
        <f t="shared" si="5"/>
        <v>850</v>
      </c>
      <c r="J84" s="21" t="s">
        <v>200</v>
      </c>
    </row>
    <row r="85" spans="1:10">
      <c r="A85">
        <v>77</v>
      </c>
      <c r="B85" t="s">
        <v>230</v>
      </c>
      <c r="C85" t="s">
        <v>231</v>
      </c>
      <c r="D85" s="37">
        <v>32197</v>
      </c>
      <c r="E85" s="38">
        <f t="shared" ca="1" si="4"/>
        <v>20</v>
      </c>
      <c r="F85" s="38">
        <f t="shared" ca="1" si="3"/>
        <v>0</v>
      </c>
      <c r="G85" t="s">
        <v>137</v>
      </c>
      <c r="H85" t="s">
        <v>91</v>
      </c>
      <c r="I85" s="30">
        <f t="shared" si="5"/>
        <v>750</v>
      </c>
      <c r="J85" s="21" t="s">
        <v>200</v>
      </c>
    </row>
    <row r="86" spans="1:10">
      <c r="A86">
        <v>78</v>
      </c>
      <c r="B86" t="s">
        <v>232</v>
      </c>
      <c r="C86" t="s">
        <v>229</v>
      </c>
      <c r="D86" s="37">
        <v>32200</v>
      </c>
      <c r="E86" s="38">
        <f t="shared" ca="1" si="4"/>
        <v>20</v>
      </c>
      <c r="F86" s="38">
        <f t="shared" ca="1" si="3"/>
        <v>0</v>
      </c>
      <c r="G86" t="s">
        <v>90</v>
      </c>
      <c r="H86" t="s">
        <v>83</v>
      </c>
      <c r="I86" s="30">
        <f t="shared" si="5"/>
        <v>1125.5</v>
      </c>
      <c r="J86" s="21" t="s">
        <v>200</v>
      </c>
    </row>
    <row r="87" spans="1:10">
      <c r="A87">
        <v>79</v>
      </c>
      <c r="B87" t="s">
        <v>233</v>
      </c>
      <c r="C87" t="s">
        <v>234</v>
      </c>
      <c r="D87" s="37">
        <v>32206</v>
      </c>
      <c r="E87" s="38">
        <f t="shared" ca="1" si="4"/>
        <v>20</v>
      </c>
      <c r="F87" s="38">
        <f t="shared" ca="1" si="3"/>
        <v>0</v>
      </c>
      <c r="G87" t="s">
        <v>90</v>
      </c>
      <c r="H87" t="s">
        <v>106</v>
      </c>
      <c r="I87" s="30">
        <f t="shared" si="5"/>
        <v>55</v>
      </c>
      <c r="J87" s="21" t="s">
        <v>203</v>
      </c>
    </row>
    <row r="88" spans="1:10">
      <c r="A88">
        <v>80</v>
      </c>
      <c r="B88" t="s">
        <v>235</v>
      </c>
      <c r="C88" t="s">
        <v>236</v>
      </c>
      <c r="D88" s="37">
        <v>32215</v>
      </c>
      <c r="E88" s="38">
        <f t="shared" ca="1" si="4"/>
        <v>20</v>
      </c>
      <c r="F88" s="38">
        <f t="shared" ca="1" si="3"/>
        <v>0</v>
      </c>
      <c r="G88" t="s">
        <v>154</v>
      </c>
      <c r="H88" t="s">
        <v>83</v>
      </c>
      <c r="I88" s="30">
        <f t="shared" si="5"/>
        <v>1125.5</v>
      </c>
      <c r="J88" s="21" t="s">
        <v>203</v>
      </c>
    </row>
    <row r="89" spans="1:10">
      <c r="A89">
        <v>81</v>
      </c>
      <c r="B89" t="s">
        <v>237</v>
      </c>
      <c r="C89" t="s">
        <v>214</v>
      </c>
      <c r="D89" s="37">
        <v>32615</v>
      </c>
      <c r="E89" s="38">
        <f t="shared" ca="1" si="4"/>
        <v>18</v>
      </c>
      <c r="F89" s="38">
        <f t="shared" ca="1" si="3"/>
        <v>10</v>
      </c>
      <c r="G89" t="s">
        <v>190</v>
      </c>
      <c r="H89" t="s">
        <v>94</v>
      </c>
      <c r="I89" s="30">
        <f t="shared" si="5"/>
        <v>55</v>
      </c>
      <c r="J89" s="21" t="s">
        <v>204</v>
      </c>
    </row>
    <row r="90" spans="1:10">
      <c r="A90">
        <v>82</v>
      </c>
      <c r="B90" t="s">
        <v>238</v>
      </c>
      <c r="C90" t="s">
        <v>239</v>
      </c>
      <c r="D90" s="37">
        <v>32618</v>
      </c>
      <c r="E90" s="38">
        <f t="shared" ca="1" si="4"/>
        <v>18</v>
      </c>
      <c r="F90" s="38">
        <f t="shared" ca="1" si="3"/>
        <v>10</v>
      </c>
      <c r="G90" t="s">
        <v>112</v>
      </c>
      <c r="H90" t="s">
        <v>87</v>
      </c>
      <c r="I90" s="30">
        <f t="shared" si="5"/>
        <v>850</v>
      </c>
      <c r="J90" s="21" t="s">
        <v>204</v>
      </c>
    </row>
    <row r="91" spans="1:10">
      <c r="A91">
        <v>83</v>
      </c>
      <c r="B91" t="s">
        <v>240</v>
      </c>
      <c r="C91" t="s">
        <v>156</v>
      </c>
      <c r="D91" s="37">
        <v>32624</v>
      </c>
      <c r="E91" s="38">
        <f t="shared" ca="1" si="4"/>
        <v>18</v>
      </c>
      <c r="F91" s="38">
        <f t="shared" ca="1" si="3"/>
        <v>10</v>
      </c>
      <c r="G91" t="s">
        <v>115</v>
      </c>
      <c r="H91" t="s">
        <v>94</v>
      </c>
      <c r="I91" s="30">
        <f t="shared" si="5"/>
        <v>55</v>
      </c>
      <c r="J91" s="21" t="s">
        <v>204</v>
      </c>
    </row>
    <row r="92" spans="1:10">
      <c r="A92">
        <v>84</v>
      </c>
      <c r="B92" t="s">
        <v>241</v>
      </c>
      <c r="C92" t="s">
        <v>242</v>
      </c>
      <c r="D92" s="37">
        <v>36088</v>
      </c>
      <c r="E92" s="38">
        <f t="shared" ca="1" si="4"/>
        <v>9</v>
      </c>
      <c r="F92" s="38">
        <f t="shared" ca="1" si="3"/>
        <v>4</v>
      </c>
      <c r="G92" t="s">
        <v>137</v>
      </c>
      <c r="H92" t="s">
        <v>87</v>
      </c>
      <c r="I92" s="30">
        <f t="shared" si="5"/>
        <v>850</v>
      </c>
      <c r="J92" s="21" t="s">
        <v>209</v>
      </c>
    </row>
    <row r="93" spans="1:10">
      <c r="A93">
        <v>85</v>
      </c>
      <c r="B93" t="s">
        <v>243</v>
      </c>
      <c r="C93" t="s">
        <v>244</v>
      </c>
      <c r="D93" s="37">
        <v>36097</v>
      </c>
      <c r="E93" s="38">
        <f t="shared" ca="1" si="4"/>
        <v>9</v>
      </c>
      <c r="F93" s="38">
        <f t="shared" ca="1" si="3"/>
        <v>4</v>
      </c>
      <c r="G93" t="s">
        <v>149</v>
      </c>
      <c r="H93" t="s">
        <v>91</v>
      </c>
      <c r="I93" s="30">
        <f t="shared" si="5"/>
        <v>750</v>
      </c>
      <c r="J93" s="21" t="s">
        <v>209</v>
      </c>
    </row>
    <row r="94" spans="1:10">
      <c r="A94">
        <v>86</v>
      </c>
      <c r="B94" t="s">
        <v>245</v>
      </c>
      <c r="C94" t="s">
        <v>246</v>
      </c>
      <c r="D94" s="37">
        <v>36137</v>
      </c>
      <c r="E94" s="38">
        <f t="shared" ca="1" si="4"/>
        <v>9</v>
      </c>
      <c r="F94" s="38">
        <f t="shared" ca="1" si="3"/>
        <v>3</v>
      </c>
      <c r="G94" t="s">
        <v>112</v>
      </c>
      <c r="H94" t="s">
        <v>94</v>
      </c>
      <c r="I94" s="30">
        <f t="shared" si="5"/>
        <v>55</v>
      </c>
      <c r="J94" s="21" t="s">
        <v>211</v>
      </c>
    </row>
    <row r="95" spans="1:10">
      <c r="A95">
        <v>87</v>
      </c>
      <c r="B95" t="s">
        <v>175</v>
      </c>
      <c r="C95" t="s">
        <v>95</v>
      </c>
      <c r="D95" s="37">
        <v>36203</v>
      </c>
      <c r="E95" s="38">
        <f t="shared" ca="1" si="4"/>
        <v>9</v>
      </c>
      <c r="F95" s="38">
        <f t="shared" ca="1" si="3"/>
        <v>1</v>
      </c>
      <c r="G95" t="s">
        <v>198</v>
      </c>
      <c r="H95" t="s">
        <v>83</v>
      </c>
      <c r="I95" s="30">
        <f t="shared" si="5"/>
        <v>1125.5</v>
      </c>
      <c r="J95" s="21" t="s">
        <v>200</v>
      </c>
    </row>
    <row r="96" spans="1:10">
      <c r="A96">
        <v>88</v>
      </c>
      <c r="B96" t="s">
        <v>97</v>
      </c>
      <c r="C96" t="s">
        <v>117</v>
      </c>
      <c r="D96" s="37">
        <v>35118</v>
      </c>
      <c r="E96" s="38">
        <f t="shared" ca="1" si="4"/>
        <v>12</v>
      </c>
      <c r="F96" s="38">
        <f t="shared" ca="1" si="3"/>
        <v>0</v>
      </c>
      <c r="G96" t="s">
        <v>86</v>
      </c>
      <c r="H96" t="s">
        <v>83</v>
      </c>
      <c r="I96" s="30">
        <f t="shared" si="5"/>
        <v>1125.5</v>
      </c>
      <c r="J96" s="21" t="s">
        <v>200</v>
      </c>
    </row>
    <row r="97" spans="1:10">
      <c r="A97">
        <v>89</v>
      </c>
      <c r="B97" t="s">
        <v>247</v>
      </c>
      <c r="C97" t="s">
        <v>248</v>
      </c>
      <c r="D97" s="37">
        <v>36203</v>
      </c>
      <c r="E97" s="38">
        <f t="shared" ca="1" si="4"/>
        <v>9</v>
      </c>
      <c r="F97" s="38">
        <f t="shared" ca="1" si="3"/>
        <v>1</v>
      </c>
      <c r="G97" t="s">
        <v>142</v>
      </c>
      <c r="H97" t="s">
        <v>91</v>
      </c>
      <c r="I97" s="30">
        <f t="shared" si="5"/>
        <v>750</v>
      </c>
      <c r="J97" s="21" t="s">
        <v>200</v>
      </c>
    </row>
    <row r="98" spans="1:10">
      <c r="A98">
        <v>90</v>
      </c>
      <c r="B98" t="s">
        <v>161</v>
      </c>
      <c r="C98" t="s">
        <v>82</v>
      </c>
      <c r="D98" s="37">
        <v>35888</v>
      </c>
      <c r="E98" s="38">
        <f t="shared" ca="1" si="4"/>
        <v>9</v>
      </c>
      <c r="F98" s="38">
        <f t="shared" ca="1" si="3"/>
        <v>11</v>
      </c>
      <c r="G98" t="s">
        <v>190</v>
      </c>
      <c r="H98" t="s">
        <v>91</v>
      </c>
      <c r="I98" s="30">
        <f t="shared" si="5"/>
        <v>750</v>
      </c>
      <c r="J98" s="21" t="s">
        <v>204</v>
      </c>
    </row>
    <row r="99" spans="1:10">
      <c r="A99">
        <v>91</v>
      </c>
      <c r="B99" t="s">
        <v>249</v>
      </c>
      <c r="C99" t="s">
        <v>250</v>
      </c>
      <c r="D99" s="37">
        <v>35948</v>
      </c>
      <c r="E99" s="38">
        <f t="shared" ca="1" si="4"/>
        <v>9</v>
      </c>
      <c r="F99" s="38">
        <f t="shared" ca="1" si="3"/>
        <v>9</v>
      </c>
      <c r="G99" t="s">
        <v>149</v>
      </c>
      <c r="H99" t="s">
        <v>106</v>
      </c>
      <c r="I99" s="30">
        <f t="shared" si="5"/>
        <v>55</v>
      </c>
      <c r="J99" s="21" t="s">
        <v>110</v>
      </c>
    </row>
    <row r="100" spans="1:10">
      <c r="A100">
        <v>92</v>
      </c>
      <c r="B100" t="s">
        <v>251</v>
      </c>
      <c r="C100" t="s">
        <v>252</v>
      </c>
      <c r="D100" s="37">
        <v>35977</v>
      </c>
      <c r="E100" s="38">
        <f t="shared" ca="1" si="4"/>
        <v>9</v>
      </c>
      <c r="F100" s="38">
        <f t="shared" ca="1" si="3"/>
        <v>8</v>
      </c>
      <c r="G100" t="s">
        <v>86</v>
      </c>
      <c r="H100" t="s">
        <v>83</v>
      </c>
      <c r="I100" s="30">
        <f t="shared" si="5"/>
        <v>1125.5</v>
      </c>
      <c r="J100" s="21" t="s">
        <v>206</v>
      </c>
    </row>
    <row r="101" spans="1:10">
      <c r="A101">
        <v>93</v>
      </c>
      <c r="B101" t="s">
        <v>253</v>
      </c>
      <c r="C101" t="s">
        <v>254</v>
      </c>
      <c r="D101" s="37">
        <v>35195</v>
      </c>
      <c r="E101" s="38">
        <f t="shared" ca="1" si="4"/>
        <v>11</v>
      </c>
      <c r="F101" s="38">
        <f t="shared" ca="1" si="3"/>
        <v>10</v>
      </c>
      <c r="G101" t="s">
        <v>171</v>
      </c>
      <c r="H101" t="s">
        <v>83</v>
      </c>
      <c r="I101" s="30">
        <f t="shared" si="5"/>
        <v>1125.5</v>
      </c>
      <c r="J101" s="21" t="s">
        <v>205</v>
      </c>
    </row>
    <row r="102" spans="1:10">
      <c r="A102">
        <v>94</v>
      </c>
      <c r="B102" t="s">
        <v>255</v>
      </c>
      <c r="C102" t="s">
        <v>125</v>
      </c>
      <c r="D102" s="37">
        <v>35201</v>
      </c>
      <c r="E102" s="38">
        <f t="shared" ca="1" si="4"/>
        <v>11</v>
      </c>
      <c r="F102" s="38">
        <f t="shared" ca="1" si="3"/>
        <v>9</v>
      </c>
      <c r="G102" t="s">
        <v>154</v>
      </c>
      <c r="H102" t="s">
        <v>94</v>
      </c>
      <c r="I102" s="30">
        <f t="shared" si="5"/>
        <v>55</v>
      </c>
      <c r="J102" s="21" t="s">
        <v>205</v>
      </c>
    </row>
    <row r="103" spans="1:10">
      <c r="A103">
        <v>95</v>
      </c>
      <c r="B103" t="s">
        <v>256</v>
      </c>
      <c r="C103" t="s">
        <v>82</v>
      </c>
      <c r="D103" s="37">
        <v>35210</v>
      </c>
      <c r="E103" s="38">
        <f t="shared" ca="1" si="4"/>
        <v>11</v>
      </c>
      <c r="F103" s="38">
        <f t="shared" ca="1" si="3"/>
        <v>9</v>
      </c>
      <c r="G103" t="s">
        <v>86</v>
      </c>
      <c r="H103" t="s">
        <v>83</v>
      </c>
      <c r="I103" s="30">
        <f t="shared" si="5"/>
        <v>1125.5</v>
      </c>
      <c r="J103" s="21" t="s">
        <v>205</v>
      </c>
    </row>
    <row r="104" spans="1:10">
      <c r="A104">
        <v>96</v>
      </c>
      <c r="B104" t="s">
        <v>257</v>
      </c>
      <c r="C104" t="s">
        <v>258</v>
      </c>
      <c r="D104" s="37">
        <v>35216</v>
      </c>
      <c r="E104" s="38">
        <f t="shared" ca="1" si="4"/>
        <v>11</v>
      </c>
      <c r="F104" s="38">
        <f t="shared" ca="1" si="3"/>
        <v>9</v>
      </c>
      <c r="G104" t="s">
        <v>86</v>
      </c>
      <c r="H104" t="s">
        <v>94</v>
      </c>
      <c r="I104" s="30">
        <f t="shared" si="5"/>
        <v>55</v>
      </c>
      <c r="J104" s="21" t="s">
        <v>205</v>
      </c>
    </row>
    <row r="105" spans="1:10">
      <c r="A105">
        <v>97</v>
      </c>
      <c r="B105" t="s">
        <v>259</v>
      </c>
      <c r="C105" t="s">
        <v>152</v>
      </c>
      <c r="D105" s="37">
        <v>35225</v>
      </c>
      <c r="E105" s="38">
        <f t="shared" ca="1" si="4"/>
        <v>11</v>
      </c>
      <c r="F105" s="38">
        <f t="shared" ca="1" si="3"/>
        <v>9</v>
      </c>
      <c r="G105" t="s">
        <v>99</v>
      </c>
      <c r="H105" t="s">
        <v>87</v>
      </c>
      <c r="I105" s="30">
        <f t="shared" si="5"/>
        <v>850</v>
      </c>
      <c r="J105" s="21" t="s">
        <v>110</v>
      </c>
    </row>
    <row r="106" spans="1:10">
      <c r="A106">
        <v>98</v>
      </c>
      <c r="B106" t="s">
        <v>260</v>
      </c>
      <c r="C106" t="s">
        <v>261</v>
      </c>
      <c r="D106" s="37">
        <v>35625</v>
      </c>
      <c r="E106" s="38">
        <f t="shared" ca="1" si="4"/>
        <v>10</v>
      </c>
      <c r="F106" s="38">
        <f t="shared" ca="1" si="3"/>
        <v>8</v>
      </c>
      <c r="G106" t="s">
        <v>149</v>
      </c>
      <c r="H106" t="s">
        <v>87</v>
      </c>
      <c r="I106" s="30">
        <f t="shared" si="5"/>
        <v>850</v>
      </c>
      <c r="J106" s="21" t="s">
        <v>206</v>
      </c>
    </row>
    <row r="107" spans="1:10">
      <c r="A107">
        <v>99</v>
      </c>
      <c r="B107" t="s">
        <v>262</v>
      </c>
      <c r="C107" t="s">
        <v>263</v>
      </c>
      <c r="D107" s="37">
        <v>35628</v>
      </c>
      <c r="E107" s="38">
        <f t="shared" ca="1" si="4"/>
        <v>10</v>
      </c>
      <c r="F107" s="38">
        <f t="shared" ca="1" si="3"/>
        <v>7</v>
      </c>
      <c r="G107" t="s">
        <v>149</v>
      </c>
      <c r="H107" t="s">
        <v>83</v>
      </c>
      <c r="I107" s="30">
        <f t="shared" si="5"/>
        <v>1125.5</v>
      </c>
      <c r="J107" s="21" t="s">
        <v>206</v>
      </c>
    </row>
    <row r="108" spans="1:10">
      <c r="A108">
        <v>100</v>
      </c>
      <c r="B108" t="s">
        <v>264</v>
      </c>
      <c r="C108" t="s">
        <v>265</v>
      </c>
      <c r="D108" s="37">
        <v>35634</v>
      </c>
      <c r="E108" s="38">
        <f t="shared" ca="1" si="4"/>
        <v>10</v>
      </c>
      <c r="F108" s="38">
        <f t="shared" ca="1" si="3"/>
        <v>7</v>
      </c>
      <c r="G108" t="s">
        <v>112</v>
      </c>
      <c r="H108" t="s">
        <v>87</v>
      </c>
      <c r="I108" s="30">
        <f t="shared" si="5"/>
        <v>850</v>
      </c>
      <c r="J108" s="21" t="s">
        <v>206</v>
      </c>
    </row>
    <row r="109" spans="1:10">
      <c r="A109">
        <v>101</v>
      </c>
      <c r="B109" t="s">
        <v>266</v>
      </c>
      <c r="C109" t="s">
        <v>267</v>
      </c>
      <c r="D109" s="37">
        <v>35640</v>
      </c>
      <c r="E109" s="38">
        <f t="shared" ca="1" si="4"/>
        <v>10</v>
      </c>
      <c r="F109" s="38">
        <f t="shared" ca="1" si="3"/>
        <v>7</v>
      </c>
      <c r="G109" t="s">
        <v>128</v>
      </c>
      <c r="H109" t="s">
        <v>87</v>
      </c>
      <c r="I109" s="30">
        <f t="shared" si="5"/>
        <v>850</v>
      </c>
      <c r="J109" s="21" t="s">
        <v>206</v>
      </c>
    </row>
    <row r="110" spans="1:10">
      <c r="A110">
        <v>102</v>
      </c>
      <c r="B110" t="s">
        <v>160</v>
      </c>
      <c r="C110" t="s">
        <v>151</v>
      </c>
      <c r="D110" s="37">
        <v>35649</v>
      </c>
      <c r="E110" s="38">
        <f t="shared" ca="1" si="4"/>
        <v>10</v>
      </c>
      <c r="F110" s="38">
        <f t="shared" ca="1" si="3"/>
        <v>7</v>
      </c>
      <c r="G110" t="s">
        <v>198</v>
      </c>
      <c r="H110" t="s">
        <v>83</v>
      </c>
      <c r="I110" s="30">
        <f t="shared" si="5"/>
        <v>1125.5</v>
      </c>
      <c r="J110" s="21" t="s">
        <v>207</v>
      </c>
    </row>
  </sheetData>
  <conditionalFormatting sqref="E9:E110">
    <cfRule type="cellIs" dxfId="0" priority="1" stopIfTrue="1" operator="equal">
      <formula>15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SQRT</vt:lpstr>
      <vt:lpstr>Absolute Value</vt:lpstr>
      <vt:lpstr>INT &amp; TRUNC</vt:lpstr>
      <vt:lpstr>Rounding</vt:lpstr>
      <vt:lpstr>Round Up &amp; Down</vt:lpstr>
      <vt:lpstr>Odd &amp; Even</vt:lpstr>
      <vt:lpstr>More Rounding</vt:lpstr>
      <vt:lpstr>Product</vt:lpstr>
      <vt:lpstr>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2008-03-11T07:02:34Z</dcterms:created>
  <dcterms:modified xsi:type="dcterms:W3CDTF">2008-03-14T10:53:26Z</dcterms:modified>
</cp:coreProperties>
</file>